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8_{4130085A-0B66-479F-BB22-B1A44F1DF71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AUT" sheetId="1" r:id="rId1"/>
  </sheets>
  <definedNames>
    <definedName name="_xlnm.Print_Area" localSheetId="0">SAUT!$A$1:$N$221</definedName>
    <definedName name="_xlnm.Print_Titles" localSheetId="0">SAUT!$1:$8</definedName>
    <definedName name="Z_1737B9CC_9FB4_11D4_8459_00E0B8102410_.wvu.PrintTitles" localSheetId="0" hidden="1">SAUT!#REF!</definedName>
    <definedName name="Z_3C0F15D9_A43A_11D4_9395_00E0B8158E4E_.wvu.PrintTitles" localSheetId="0" hidden="1">SAUT!#REF!</definedName>
    <definedName name="Z_3C8631AC_BCA8_4A20_9C0D_C8E736284F3B_.wvu.Cols" localSheetId="0" hidden="1">SAUT!#REF!</definedName>
    <definedName name="Z_92FEB3C6_DD8F_4163_8ED8_C63D03E58AB3_.wvu.PrintArea" localSheetId="0" hidden="1">SAUT!$A$12:$E$118</definedName>
    <definedName name="Z_92FEB3C6_DD8F_4163_8ED8_C63D03E58AB3_.wvu.PrintTitles" localSheetId="0" hidden="1">SAUT!#REF!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8" i="1"/>
  <c r="L39" i="1"/>
  <c r="L40" i="1"/>
  <c r="L41" i="1"/>
  <c r="L42" i="1"/>
  <c r="L43" i="1"/>
  <c r="L44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8" i="1"/>
  <c r="L69" i="1"/>
  <c r="L70" i="1"/>
  <c r="L71" i="1"/>
  <c r="L72" i="1"/>
  <c r="L73" i="1"/>
  <c r="L74" i="1"/>
  <c r="L75" i="1"/>
  <c r="L76" i="1"/>
  <c r="L79" i="1"/>
  <c r="L80" i="1"/>
  <c r="L81" i="1"/>
  <c r="L82" i="1"/>
  <c r="L83" i="1"/>
  <c r="L84" i="1"/>
  <c r="L85" i="1"/>
  <c r="L86" i="1"/>
  <c r="L87" i="1"/>
  <c r="L88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11" i="1"/>
  <c r="L117" i="1"/>
  <c r="L125" i="1"/>
  <c r="L131" i="1"/>
  <c r="L137" i="1"/>
  <c r="L138" i="1"/>
  <c r="L148" i="1"/>
  <c r="L151" i="1"/>
  <c r="L152" i="1"/>
  <c r="L153" i="1"/>
  <c r="L154" i="1"/>
  <c r="L155" i="1"/>
  <c r="L156" i="1"/>
  <c r="L157" i="1"/>
  <c r="L160" i="1"/>
  <c r="L161" i="1"/>
  <c r="L162" i="1"/>
  <c r="L163" i="1"/>
  <c r="L164" i="1"/>
  <c r="L165" i="1"/>
  <c r="L166" i="1"/>
  <c r="L167" i="1"/>
  <c r="L168" i="1"/>
  <c r="L169" i="1"/>
  <c r="L170" i="1"/>
  <c r="L191" i="1"/>
  <c r="L192" i="1"/>
  <c r="L193" i="1"/>
  <c r="L194" i="1"/>
  <c r="L195" i="1"/>
  <c r="L196" i="1"/>
  <c r="L197" i="1"/>
  <c r="L198" i="1"/>
  <c r="L199" i="1"/>
  <c r="M201" i="1" l="1"/>
  <c r="K201" i="1"/>
  <c r="I201" i="1"/>
  <c r="G201" i="1"/>
  <c r="E201" i="1"/>
  <c r="L200" i="1"/>
  <c r="M172" i="1"/>
  <c r="K172" i="1"/>
  <c r="I172" i="1"/>
  <c r="G172" i="1"/>
  <c r="E172" i="1"/>
  <c r="L171" i="1"/>
  <c r="L139" i="1"/>
  <c r="M107" i="1"/>
  <c r="K107" i="1"/>
  <c r="I107" i="1"/>
  <c r="G107" i="1"/>
  <c r="E107" i="1"/>
  <c r="L106" i="1"/>
  <c r="L89" i="1"/>
  <c r="L66" i="1"/>
  <c r="L158" i="1" l="1"/>
  <c r="L45" i="1"/>
  <c r="M216" i="1" l="1"/>
  <c r="K216" i="1"/>
  <c r="I216" i="1"/>
  <c r="G216" i="1"/>
  <c r="E216" i="1"/>
  <c r="M207" i="1"/>
  <c r="K207" i="1"/>
  <c r="I207" i="1"/>
  <c r="G207" i="1"/>
  <c r="E207" i="1"/>
  <c r="M180" i="1"/>
  <c r="M182" i="1" s="1"/>
  <c r="K180" i="1"/>
  <c r="K182" i="1" s="1"/>
  <c r="I180" i="1"/>
  <c r="I182" i="1" s="1"/>
  <c r="G180" i="1"/>
  <c r="G182" i="1" s="1"/>
  <c r="E180" i="1"/>
  <c r="E182" i="1" s="1"/>
  <c r="M140" i="1"/>
  <c r="K140" i="1"/>
  <c r="I140" i="1"/>
  <c r="G140" i="1"/>
  <c r="E140" i="1"/>
  <c r="M133" i="1"/>
  <c r="K133" i="1"/>
  <c r="I133" i="1"/>
  <c r="G133" i="1"/>
  <c r="E133" i="1"/>
  <c r="M127" i="1"/>
  <c r="K127" i="1"/>
  <c r="I127" i="1"/>
  <c r="G127" i="1"/>
  <c r="E127" i="1"/>
  <c r="M119" i="1"/>
  <c r="K119" i="1"/>
  <c r="I119" i="1"/>
  <c r="G119" i="1"/>
  <c r="E119" i="1"/>
  <c r="M113" i="1"/>
  <c r="K113" i="1"/>
  <c r="I113" i="1"/>
  <c r="G113" i="1"/>
  <c r="E113" i="1"/>
  <c r="M218" i="1" l="1"/>
  <c r="E218" i="1"/>
  <c r="G218" i="1"/>
  <c r="I218" i="1"/>
  <c r="K218" i="1"/>
  <c r="I142" i="1"/>
  <c r="G142" i="1"/>
  <c r="K142" i="1"/>
  <c r="M142" i="1"/>
  <c r="E142" i="1"/>
  <c r="L77" i="1"/>
  <c r="E220" i="1" l="1"/>
  <c r="K220" i="1"/>
  <c r="I220" i="1"/>
  <c r="G220" i="1"/>
  <c r="M220" i="1" l="1"/>
  <c r="L215" i="1" l="1"/>
  <c r="L206" i="1"/>
  <c r="L205" i="1"/>
  <c r="L189" i="1"/>
  <c r="L188" i="1"/>
  <c r="L179" i="1"/>
  <c r="L178" i="1"/>
  <c r="L177" i="1"/>
  <c r="L176" i="1"/>
  <c r="L149" i="1"/>
  <c r="L132" i="1"/>
  <c r="L126" i="1"/>
  <c r="L118" i="1"/>
  <c r="L112" i="1"/>
  <c r="L36" i="1"/>
</calcChain>
</file>

<file path=xl/sharedStrings.xml><?xml version="1.0" encoding="utf-8"?>
<sst xmlns="http://schemas.openxmlformats.org/spreadsheetml/2006/main" count="221" uniqueCount="145">
  <si>
    <t>TOTAL SAUT</t>
  </si>
  <si>
    <t>TOTAL</t>
  </si>
  <si>
    <t>Stwd. Solid Waste Trng. Inst. Coor.</t>
  </si>
  <si>
    <t>ACADEMIC POSITION</t>
  </si>
  <si>
    <t>TWELVE MONTH EDUCATIONAL AND GENERAL</t>
  </si>
  <si>
    <t>PURSUANT TO ACT 1850 OF 2005</t>
  </si>
  <si>
    <t>STATEWIDE SOLID WASTE PROGRAM</t>
  </si>
  <si>
    <t>ENVIRONMENTAL CONTROL CENTER</t>
  </si>
  <si>
    <t>Part-Time Faculty</t>
  </si>
  <si>
    <t>Faculty</t>
  </si>
  <si>
    <t>ACADEMIC POSITIONS</t>
  </si>
  <si>
    <t>Assistant Director for Training</t>
  </si>
  <si>
    <t>Director</t>
  </si>
  <si>
    <t>ADMINISTRATIVE POSITIONS</t>
  </si>
  <si>
    <t>Satellite Center Coordinator</t>
  </si>
  <si>
    <t>Deputy Director</t>
  </si>
  <si>
    <t>FIRE TRAINING ACADEMY</t>
  </si>
  <si>
    <t>Director of Adult Education</t>
  </si>
  <si>
    <t>Academic Counselor</t>
  </si>
  <si>
    <t>Director, SAUT Career Academy</t>
  </si>
  <si>
    <t>CAREER ACADEMY</t>
  </si>
  <si>
    <t>NINE MONTH EDUCATIONAL AND GENERAL</t>
  </si>
  <si>
    <t>Librarian</t>
  </si>
  <si>
    <t>Division Chairperson</t>
  </si>
  <si>
    <t>Communications Coordinator</t>
  </si>
  <si>
    <t>Dir.of Student Activities/Org.</t>
  </si>
  <si>
    <t>Assistant to the Chancellor</t>
  </si>
  <si>
    <t>Director of Special Programs</t>
  </si>
  <si>
    <t>Director of Admissions</t>
  </si>
  <si>
    <t>Director of Physical Plant</t>
  </si>
  <si>
    <t>Director of Development</t>
  </si>
  <si>
    <t>Controller</t>
  </si>
  <si>
    <t>Director of Computer Services</t>
  </si>
  <si>
    <t>Director of Student Financial Aid</t>
  </si>
  <si>
    <t>Registrar</t>
  </si>
  <si>
    <t>Counselor</t>
  </si>
  <si>
    <t>Director of Institutional Research</t>
  </si>
  <si>
    <t>Vice-Chan. for Dev. &amp; Ext. Ed.</t>
  </si>
  <si>
    <t>Vice-Chan. for Student Services</t>
  </si>
  <si>
    <t>Vice-Chan. for Finance</t>
  </si>
  <si>
    <t>Vice-Chan. for Instruction</t>
  </si>
  <si>
    <t>SOUTHERN ARKANSAS UNIVERSITY TECH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</si>
  <si>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</si>
  <si>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</si>
  <si>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</si>
  <si>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</si>
  <si>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</si>
  <si>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</si>
  <si>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</si>
  <si>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</si>
  <si>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</si>
  <si>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</si>
  <si>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</si>
  <si>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</si>
  <si>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</si>
  <si>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</si>
  <si>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</si>
  <si>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Manager</t>
  </si>
  <si>
    <t>Chancellor, SAUT</t>
  </si>
  <si>
    <t>Director of Cont. Ed/Business Outreach</t>
  </si>
  <si>
    <t>Vice-Chan. for Information Tech</t>
  </si>
  <si>
    <t>SUBTOTAL SAUT (FORMULA)</t>
  </si>
  <si>
    <t>Director of Human Resources</t>
  </si>
  <si>
    <t>Computer Support Specialist</t>
  </si>
  <si>
    <t>Payroll Services Coordinator</t>
  </si>
  <si>
    <t>Fiscal Support Supervisor</t>
  </si>
  <si>
    <t>Research and Statistics Manager</t>
  </si>
  <si>
    <t>Maintenance Coordinator</t>
  </si>
  <si>
    <t>Accountant II</t>
  </si>
  <si>
    <t>HE Public Safety Supervisor</t>
  </si>
  <si>
    <t>Buyer</t>
  </si>
  <si>
    <t>Public Safety Officer</t>
  </si>
  <si>
    <t>Software Support Specialist</t>
  </si>
  <si>
    <t>Assistant Registrar</t>
  </si>
  <si>
    <t>Computer Support Technician</t>
  </si>
  <si>
    <t>Financial Aid Analyst</t>
  </si>
  <si>
    <t>Payroll Services Specialist</t>
  </si>
  <si>
    <t>Skilled Tradesman</t>
  </si>
  <si>
    <t>Computer Operator</t>
  </si>
  <si>
    <t>Statistician</t>
  </si>
  <si>
    <t>Human Resources Specialist</t>
  </si>
  <si>
    <t>Administrative Specialist III</t>
  </si>
  <si>
    <t>Residential Advisor</t>
  </si>
  <si>
    <t>Computer Lab Technician</t>
  </si>
  <si>
    <t>Warehouse Specialist</t>
  </si>
  <si>
    <t>Landscape Specialist</t>
  </si>
  <si>
    <t>Library Technician</t>
  </si>
  <si>
    <t>Admissions Analyst</t>
  </si>
  <si>
    <t>Administrative Specialist II</t>
  </si>
  <si>
    <t>Maintenance Assistant</t>
  </si>
  <si>
    <t>Administrative Specialist I</t>
  </si>
  <si>
    <t>Apprentice Tradesman</t>
  </si>
  <si>
    <t>Institutional Services Supervisor</t>
  </si>
  <si>
    <t>Institutional Services Assistant</t>
  </si>
  <si>
    <t>TWELVE MONTH AUXILIARY ENTERPRISES</t>
  </si>
  <si>
    <t>Assistant Bookstore Manager</t>
  </si>
  <si>
    <t>Cashier</t>
  </si>
  <si>
    <t>Multimedia Specialist</t>
  </si>
  <si>
    <t>Coordinator of Student Recruitment</t>
  </si>
  <si>
    <t>Academic Advisor</t>
  </si>
  <si>
    <t>Fiscal Support Pool</t>
  </si>
  <si>
    <t>Fiscal Support Manager</t>
  </si>
  <si>
    <t>Accountant I</t>
  </si>
  <si>
    <t>Fiscal Support Analyst</t>
  </si>
  <si>
    <t>Fiscal Support Specialist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</si>
  <si>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</si>
  <si>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</si>
  <si>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</si>
  <si>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</si>
  <si>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</si>
  <si>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</si>
  <si>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</si>
  <si>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</si>
  <si>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</si>
  <si>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</si>
  <si>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</si>
  <si>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</si>
  <si>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</si>
  <si>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</si>
  <si>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</si>
  <si>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</si>
  <si>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Assistant Director of Financial Aid</t>
  </si>
  <si>
    <t>Library Specialist</t>
  </si>
  <si>
    <t>Accounting Technician</t>
  </si>
  <si>
    <t>Fiscal Support Technician</t>
  </si>
  <si>
    <t>2022-23</t>
  </si>
  <si>
    <t>Procurement Coordinator</t>
  </si>
  <si>
    <t>Maintenance Manager</t>
  </si>
  <si>
    <t>SUBTOTAL SAUT-FTA</t>
  </si>
  <si>
    <t>SUBTOTAL SAUT-ETA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</si>
  <si>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</si>
  <si>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</si>
  <si>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</si>
  <si>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</si>
  <si>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</si>
  <si>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</si>
  <si>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</si>
  <si>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</si>
  <si>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Assistant</t>
  </si>
  <si>
    <t>Library Support Pool</t>
  </si>
  <si>
    <t>Library Supervisor</t>
  </si>
  <si>
    <t>POSITIONS</t>
  </si>
  <si>
    <t>Extra Help Assistant</t>
  </si>
  <si>
    <t>Parking Control Supv.</t>
  </si>
  <si>
    <t>HIGHER EDUCATION PERSONAL SERVICES RECOMMENDATIONS FOR THE 2024-25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</si>
</sst>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0\)"/>
    <numFmt numFmtId="168" formatCode="\(##.00\)"/>
  </numFmts>
  <fonts count="1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/>
    <xf numFmtId="9" fontId="6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 applyBorder="0"/>
    <xf numFmtId="0" fontId="2" fillId="2" borderId="0"/>
    <xf numFmtId="0" fontId="2" fillId="2" borderId="0"/>
  </cellStyleXfs>
  <cellXfs count="74">
    <xf numFmtId="0" fontId="0" fillId="2" borderId="0" xfId="0"/>
    <xf numFmtId="0" fontId="3" fillId="0" borderId="0" xfId="1" applyFont="1" applyFill="1"/>
    <xf numFmtId="0" fontId="3" fillId="0" borderId="0" xfId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164" fontId="3" fillId="0" borderId="0" xfId="1" applyNumberFormat="1" applyFont="1" applyFill="1" applyAlignment="1">
      <alignment horizontal="left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left" indent="2"/>
    </xf>
    <xf numFmtId="0" fontId="3" fillId="0" borderId="0" xfId="0" applyFont="1" applyFill="1" applyAlignment="1">
      <alignment horizontal="left" indent="2"/>
    </xf>
    <xf numFmtId="3" fontId="3" fillId="0" borderId="2" xfId="1" applyNumberFormat="1" applyFont="1" applyFill="1" applyBorder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3" fontId="4" fillId="0" borderId="3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1" fontId="4" fillId="0" borderId="6" xfId="3" applyNumberFormat="1" applyFont="1" applyFill="1" applyBorder="1" applyAlignment="1">
      <alignment horizontal="center"/>
    </xf>
    <xf numFmtId="3" fontId="3" fillId="0" borderId="2" xfId="7" applyNumberFormat="1" applyFont="1" applyBorder="1" applyAlignment="1">
      <alignment horizontal="center"/>
    </xf>
    <xf numFmtId="0" fontId="3" fillId="0" borderId="0" xfId="7" applyFont="1"/>
    <xf numFmtId="0" fontId="3" fillId="0" borderId="0" xfId="7" applyFont="1" applyAlignment="1">
      <alignment horizontal="center"/>
    </xf>
    <xf numFmtId="165" fontId="3" fillId="0" borderId="0" xfId="7" applyNumberFormat="1" applyFont="1" applyAlignment="1">
      <alignment horizontal="left"/>
    </xf>
    <xf numFmtId="0" fontId="3" fillId="0" borderId="0" xfId="7" applyFont="1" applyAlignment="1">
      <alignment horizontal="left" indent="2"/>
    </xf>
    <xf numFmtId="3" fontId="3" fillId="0" borderId="0" xfId="7" applyNumberFormat="1" applyFont="1" applyAlignment="1">
      <alignment horizontal="center"/>
    </xf>
    <xf numFmtId="0" fontId="3" fillId="0" borderId="2" xfId="7" applyFont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8" xfId="1" applyFont="1" applyFill="1" applyBorder="1"/>
    <xf numFmtId="0" fontId="3" fillId="0" borderId="5" xfId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3" fontId="4" fillId="0" borderId="11" xfId="3" applyNumberFormat="1" applyFont="1" applyFill="1" applyBorder="1" applyAlignment="1">
      <alignment horizontal="center"/>
    </xf>
    <xf numFmtId="0" fontId="3" fillId="0" borderId="0" xfId="10" applyFont="1" applyFill="1"/>
    <xf numFmtId="166" fontId="3" fillId="0" borderId="0" xfId="11" applyNumberFormat="1" applyFont="1" applyFill="1" applyBorder="1"/>
    <xf numFmtId="0" fontId="3" fillId="0" borderId="0" xfId="12" applyFont="1" applyFill="1" applyAlignment="1">
      <alignment vertical="center"/>
    </xf>
    <xf numFmtId="3" fontId="3" fillId="0" borderId="1" xfId="7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8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7" applyFont="1" applyBorder="1" applyAlignment="1">
      <alignment horizontal="center"/>
    </xf>
    <xf numFmtId="0" fontId="7" fillId="0" borderId="0" xfId="7" applyFont="1"/>
    <xf numFmtId="0" fontId="3" fillId="0" borderId="7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37" fontId="3" fillId="0" borderId="0" xfId="10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0" fontId="3" fillId="0" borderId="0" xfId="10" applyFont="1" applyFill="1" applyAlignment="1">
      <alignment horizontal="center"/>
    </xf>
    <xf numFmtId="0" fontId="4" fillId="0" borderId="5" xfId="3" applyFont="1" applyFill="1" applyBorder="1" applyAlignment="1">
      <alignment horizontal="center"/>
    </xf>
    <xf numFmtId="165" fontId="4" fillId="0" borderId="0" xfId="3" applyNumberFormat="1" applyFont="1" applyFill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3" fillId="0" borderId="0" xfId="14" applyFont="1" applyFill="1" applyAlignment="1">
      <alignment horizontal="center"/>
    </xf>
    <xf numFmtId="165" fontId="3" fillId="0" borderId="0" xfId="14" applyNumberFormat="1" applyFont="1" applyFill="1" applyAlignment="1">
      <alignment horizontal="left"/>
    </xf>
    <xf numFmtId="0" fontId="3" fillId="0" borderId="0" xfId="15" applyFont="1" applyFill="1" applyBorder="1"/>
    <xf numFmtId="3" fontId="3" fillId="0" borderId="0" xfId="14" applyNumberFormat="1" applyFont="1" applyFill="1" applyAlignment="1">
      <alignment horizontal="center"/>
    </xf>
    <xf numFmtId="0" fontId="0" fillId="0" borderId="0" xfId="0" applyFill="1"/>
    <xf numFmtId="0" fontId="3" fillId="0" borderId="0" xfId="16" applyFont="1" applyFill="1" applyAlignment="1">
      <alignment horizontal="center"/>
    </xf>
    <xf numFmtId="167" fontId="3" fillId="0" borderId="0" xfId="13" applyNumberFormat="1" applyFont="1" applyFill="1" applyAlignment="1">
      <alignment horizontal="left"/>
    </xf>
    <xf numFmtId="0" fontId="3" fillId="0" borderId="0" xfId="16" applyFont="1" applyFill="1"/>
    <xf numFmtId="0" fontId="3" fillId="0" borderId="0" xfId="17" applyFont="1" applyFill="1" applyAlignment="1">
      <alignment horizontal="center"/>
    </xf>
    <xf numFmtId="165" fontId="3" fillId="0" borderId="0" xfId="17" applyNumberFormat="1" applyFont="1" applyFill="1" applyAlignment="1">
      <alignment horizontal="left"/>
    </xf>
    <xf numFmtId="0" fontId="3" fillId="0" borderId="0" xfId="17" applyFont="1" applyFill="1"/>
    <xf numFmtId="3" fontId="3" fillId="0" borderId="0" xfId="17" applyNumberFormat="1" applyFont="1" applyFill="1" applyAlignment="1">
      <alignment horizontal="center"/>
    </xf>
    <xf numFmtId="3" fontId="10" fillId="0" borderId="0" xfId="1" applyNumberFormat="1" applyFont="1" applyFill="1" applyAlignment="1">
      <alignment horizontal="center"/>
    </xf>
    <xf numFmtId="0" fontId="4" fillId="2" borderId="0" xfId="0" applyFont="1" applyAlignment="1">
      <alignment horizontal="center"/>
    </xf>
    <xf numFmtId="0" fontId="8" fillId="2" borderId="0" xfId="0" applyFont="1" applyAlignment="1">
      <alignment horizontal="center"/>
    </xf>
    <xf numFmtId="0" fontId="9" fillId="2" borderId="0" xfId="0" applyFont="1" applyAlignment="1">
      <alignment horizontal="center"/>
    </xf>
    <xf numFmtId="165" fontId="3" fillId="2" borderId="0" xfId="0" applyNumberFormat="1" applyFont="1" applyAlignment="1">
      <alignment horizontal="right"/>
    </xf>
    <xf numFmtId="0" fontId="3" fillId="2" borderId="0" xfId="0" applyFont="1"/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 horizontal="center"/>
    </xf>
  </cellXfs>
  <cellStyles count="18">
    <cellStyle name="Comma 2" xfId="2" xr:uid="{00000000-0005-0000-0000-000000000000}"/>
    <cellStyle name="Comma 2 2" xfId="4" xr:uid="{00000000-0005-0000-0000-000001000000}"/>
    <cellStyle name="Comma 2 3" xfId="8" xr:uid="{00000000-0005-0000-0000-000002000000}"/>
    <cellStyle name="Comma 3" xfId="9" xr:uid="{00000000-0005-0000-0000-000003000000}"/>
    <cellStyle name="Comma0" xfId="5" xr:uid="{00000000-0005-0000-0000-000004000000}"/>
    <cellStyle name="Normal" xfId="0" builtinId="0"/>
    <cellStyle name="Normal 2" xfId="1" xr:uid="{00000000-0005-0000-0000-000006000000}"/>
    <cellStyle name="Normal 2 2" xfId="6" xr:uid="{00000000-0005-0000-0000-000007000000}"/>
    <cellStyle name="Normal 3" xfId="7" xr:uid="{00000000-0005-0000-0000-000008000000}"/>
    <cellStyle name="Normal_ANC Completed Request" xfId="10" xr:uid="{00000000-0005-0000-0000-000009000000}"/>
    <cellStyle name="Normal_asuj_UA Fund Form A" xfId="15" xr:uid="{00000000-0005-0000-0000-00000A000000}"/>
    <cellStyle name="Normal_Copy of ASUJ" xfId="3" xr:uid="{00000000-0005-0000-0000-00000B000000}"/>
    <cellStyle name="Normal_EACC" xfId="12" xr:uid="{00000000-0005-0000-0000-00000C000000}"/>
    <cellStyle name="Normal_non classified form A" xfId="13" xr:uid="{00000000-0005-0000-0000-00000D000000}"/>
    <cellStyle name="Normal_UA Fund Form A" xfId="14" xr:uid="{00000000-0005-0000-0000-00000E000000}"/>
    <cellStyle name="Normal_UAFS Form A" xfId="16" xr:uid="{00000000-0005-0000-0000-00000F000000}"/>
    <cellStyle name="Normal_UAPB" xfId="17" xr:uid="{00000000-0005-0000-0000-000010000000}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28"/>
  <sheetViews>
    <sheetView tabSelected="1" showOutlineSymbols="0" zoomScaleNormal="100" zoomScaleSheetLayoutView="100" workbookViewId="0">
      <pane ySplit="10" topLeftCell="A11" activePane="bottomLeft" state="frozen"/>
      <selection pane="bottomLeft" sqref="A1:N8"/>
    </sheetView>
  </sheetViews>
  <sheetFormatPr defaultColWidth="12.75" defaultRowHeight="12.75" customHeight="1" x14ac:dyDescent="0.2"/>
  <cols>
    <col min="1" max="1" width="5.375" style="2" customWidth="1"/>
    <col min="2" max="2" width="6.375" style="5" customWidth="1"/>
    <col min="3" max="3" width="3.625" style="4" customWidth="1"/>
    <col min="4" max="4" width="37.625" style="1" customWidth="1"/>
    <col min="5" max="5" width="5.375" style="2" customWidth="1"/>
    <col min="6" max="6" width="14.375" style="2" customWidth="1"/>
    <col min="7" max="7" width="5.375" style="2" customWidth="1"/>
    <col min="8" max="8" width="14.375" style="3" customWidth="1"/>
    <col min="9" max="9" width="5.375" style="2" customWidth="1"/>
    <col min="10" max="10" width="14.375" style="3" customWidth="1"/>
    <col min="11" max="11" width="5.375" style="3" customWidth="1"/>
    <col min="12" max="12" width="14.375" style="3" customWidth="1"/>
    <col min="13" max="13" width="5.375" style="2" customWidth="1"/>
    <col min="14" max="14" width="14.375" style="2" customWidth="1"/>
    <col min="15" max="15" width="5.625" style="1" customWidth="1"/>
    <col min="16" max="16" width="5.125" style="1" customWidth="1"/>
    <col min="17" max="17" width="4.75" style="1" customWidth="1"/>
    <col min="18" max="16384" width="12.75" style="1"/>
  </cols>
  <sheetData>
    <row r="1" spans="1:15" ht="12.75" customHeight="1" x14ac:dyDescent="0.2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s="30" customFormat="1" ht="12.75" customHeight="1" x14ac:dyDescent="0.2">
      <c r="A2" s="68" t="s">
        <v>144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12.75" customHeight="1" thickBot="1" x14ac:dyDescent="0.25">
      <c r="A3" s="69"/>
      <c r="B3" s="70"/>
      <c r="C3" s="70"/>
      <c r="D3" s="71"/>
      <c r="E3" s="72"/>
      <c r="F3" s="72"/>
      <c r="G3" s="73"/>
      <c r="H3" s="72"/>
      <c r="I3" s="73"/>
      <c r="J3" s="72"/>
      <c r="K3" s="73"/>
      <c r="L3" s="73"/>
      <c r="M3" s="73"/>
      <c r="N3" s="72"/>
    </row>
    <row r="4" spans="1:15" ht="12.75" customHeight="1" x14ac:dyDescent="0.2">
      <c r="A4" s="42"/>
      <c r="B4" s="15"/>
      <c r="C4" s="15"/>
      <c r="D4" s="43"/>
      <c r="E4" s="43"/>
      <c r="F4" s="26"/>
      <c r="G4" s="43"/>
      <c r="H4" s="26"/>
      <c r="I4" s="43"/>
      <c r="J4" s="26"/>
      <c r="K4" s="43"/>
      <c r="L4" s="26"/>
      <c r="M4" s="43"/>
      <c r="N4" s="27" t="s">
        <v>55</v>
      </c>
    </row>
    <row r="5" spans="1:15" ht="12.75" customHeight="1" x14ac:dyDescent="0.2">
      <c r="A5" s="44"/>
      <c r="B5" s="46"/>
      <c r="C5" s="46"/>
      <c r="D5" s="45"/>
      <c r="E5" s="47"/>
      <c r="F5" s="48" t="s">
        <v>54</v>
      </c>
      <c r="G5" s="49"/>
      <c r="H5" s="48" t="s">
        <v>53</v>
      </c>
      <c r="I5" s="49"/>
      <c r="J5" s="48" t="s">
        <v>52</v>
      </c>
      <c r="K5" s="49"/>
      <c r="L5" s="45" t="s">
        <v>51</v>
      </c>
      <c r="M5" s="45"/>
      <c r="N5" s="28" t="s">
        <v>50</v>
      </c>
    </row>
    <row r="6" spans="1:15" ht="12.75" customHeight="1" x14ac:dyDescent="0.2">
      <c r="A6" s="50" t="s">
        <v>49</v>
      </c>
      <c r="B6" s="46" t="s">
        <v>48</v>
      </c>
      <c r="C6" s="51"/>
      <c r="D6" s="45" t="s">
        <v>47</v>
      </c>
      <c r="E6" s="47"/>
      <c r="F6" s="48" t="s">
        <v>130</v>
      </c>
      <c r="G6" s="49"/>
      <c r="H6" s="48" t="s">
        <v>125</v>
      </c>
      <c r="I6" s="49"/>
      <c r="J6" s="48" t="s">
        <v>130</v>
      </c>
      <c r="K6" s="45"/>
      <c r="L6" s="48" t="s">
        <v>131</v>
      </c>
      <c r="M6" s="45"/>
      <c r="N6" s="28" t="s">
        <v>131</v>
      </c>
    </row>
    <row r="7" spans="1:15" ht="12.75" customHeight="1" x14ac:dyDescent="0.2">
      <c r="A7" s="50" t="s">
        <v>46</v>
      </c>
      <c r="B7" s="46" t="s">
        <v>43</v>
      </c>
      <c r="C7" s="46"/>
      <c r="D7" s="45" t="s">
        <v>45</v>
      </c>
      <c r="E7" s="45" t="s">
        <v>43</v>
      </c>
      <c r="F7" s="48" t="s">
        <v>42</v>
      </c>
      <c r="G7" s="45" t="s">
        <v>44</v>
      </c>
      <c r="H7" s="48" t="s">
        <v>42</v>
      </c>
      <c r="I7" s="45" t="s">
        <v>43</v>
      </c>
      <c r="J7" s="48" t="s">
        <v>42</v>
      </c>
      <c r="K7" s="45" t="s">
        <v>43</v>
      </c>
      <c r="L7" s="48" t="s">
        <v>42</v>
      </c>
      <c r="M7" s="45" t="s">
        <v>43</v>
      </c>
      <c r="N7" s="28" t="s">
        <v>42</v>
      </c>
    </row>
    <row r="8" spans="1:15" ht="12.75" customHeight="1" thickBot="1" x14ac:dyDescent="0.25">
      <c r="A8" s="52"/>
      <c r="B8" s="14"/>
      <c r="C8" s="14"/>
      <c r="D8" s="53"/>
      <c r="E8" s="53"/>
      <c r="F8" s="13"/>
      <c r="G8" s="53"/>
      <c r="H8" s="13"/>
      <c r="I8" s="53"/>
      <c r="J8" s="13"/>
      <c r="K8" s="53"/>
      <c r="L8" s="13"/>
      <c r="M8" s="53"/>
      <c r="N8" s="29"/>
      <c r="O8" s="31">
        <v>7.0000000000000007E-2</v>
      </c>
    </row>
    <row r="9" spans="1:15" ht="12.75" customHeight="1" thickBot="1" x14ac:dyDescent="0.25">
      <c r="B9" s="12"/>
      <c r="C9" s="12"/>
      <c r="D9" s="23"/>
      <c r="E9" s="23"/>
      <c r="F9" s="23"/>
      <c r="G9" s="11"/>
      <c r="H9" s="11"/>
      <c r="I9" s="11"/>
      <c r="J9" s="11"/>
      <c r="K9" s="11"/>
      <c r="L9" s="11"/>
      <c r="M9" s="11"/>
      <c r="N9" s="11"/>
    </row>
    <row r="10" spans="1:15" ht="12.75" customHeight="1" thickBot="1" x14ac:dyDescent="0.25">
      <c r="D10" s="24" t="s">
        <v>41</v>
      </c>
      <c r="E10" s="25"/>
    </row>
    <row r="12" spans="1:15" ht="12.75" customHeight="1" x14ac:dyDescent="0.2">
      <c r="C12" s="1"/>
      <c r="D12" s="1" t="s">
        <v>4</v>
      </c>
    </row>
    <row r="13" spans="1:15" ht="12.75" customHeight="1" x14ac:dyDescent="0.2">
      <c r="C13" s="1"/>
      <c r="D13" s="1" t="s">
        <v>13</v>
      </c>
    </row>
    <row r="14" spans="1:15" ht="12.75" customHeight="1" x14ac:dyDescent="0.2">
      <c r="B14" s="19">
        <v>1</v>
      </c>
      <c r="C14" s="17"/>
      <c r="D14" s="17" t="s">
        <v>58</v>
      </c>
      <c r="E14" s="21">
        <v>1</v>
      </c>
      <c r="F14" s="21">
        <v>188489.99990569212</v>
      </c>
      <c r="G14" s="21"/>
      <c r="I14" s="21"/>
      <c r="K14" s="21"/>
      <c r="L14" s="3">
        <f t="shared" ref="L14:L35" si="0">F14*(1+$O$8)</f>
        <v>201684.29989909058</v>
      </c>
      <c r="M14" s="3"/>
      <c r="N14" s="3"/>
    </row>
    <row r="15" spans="1:15" ht="12.75" customHeight="1" x14ac:dyDescent="0.2">
      <c r="B15" s="19">
        <v>2</v>
      </c>
      <c r="C15" s="17"/>
      <c r="D15" s="17" t="s">
        <v>40</v>
      </c>
      <c r="E15" s="21">
        <v>1</v>
      </c>
      <c r="F15" s="21">
        <v>151287.19746420698</v>
      </c>
      <c r="G15" s="21"/>
      <c r="I15" s="21"/>
      <c r="K15" s="21"/>
      <c r="L15" s="3">
        <f t="shared" si="0"/>
        <v>161877.30128670149</v>
      </c>
      <c r="M15" s="3"/>
      <c r="N15" s="3"/>
    </row>
    <row r="16" spans="1:15" ht="12.75" customHeight="1" x14ac:dyDescent="0.2">
      <c r="B16" s="19">
        <v>3</v>
      </c>
      <c r="C16" s="17"/>
      <c r="D16" s="17" t="s">
        <v>37</v>
      </c>
      <c r="E16" s="21">
        <v>1</v>
      </c>
      <c r="F16" s="21">
        <v>141869.14613464163</v>
      </c>
      <c r="G16" s="21"/>
      <c r="I16" s="21"/>
      <c r="K16" s="21"/>
      <c r="L16" s="3">
        <f t="shared" si="0"/>
        <v>151799.98636406654</v>
      </c>
      <c r="M16" s="3"/>
      <c r="N16" s="3"/>
    </row>
    <row r="17" spans="2:14" ht="12.75" customHeight="1" x14ac:dyDescent="0.2">
      <c r="B17" s="19">
        <v>4</v>
      </c>
      <c r="C17" s="17"/>
      <c r="D17" s="17" t="s">
        <v>39</v>
      </c>
      <c r="E17" s="21">
        <v>1</v>
      </c>
      <c r="F17" s="21">
        <v>141869.14613464163</v>
      </c>
      <c r="G17" s="21"/>
      <c r="I17" s="21"/>
      <c r="K17" s="21"/>
      <c r="L17" s="3">
        <f t="shared" si="0"/>
        <v>151799.98636406654</v>
      </c>
      <c r="M17" s="3"/>
      <c r="N17" s="3"/>
    </row>
    <row r="18" spans="2:14" ht="12.75" customHeight="1" x14ac:dyDescent="0.2">
      <c r="B18" s="19">
        <v>5</v>
      </c>
      <c r="C18" s="17"/>
      <c r="D18" s="17" t="s">
        <v>60</v>
      </c>
      <c r="E18" s="21">
        <v>1</v>
      </c>
      <c r="F18" s="21">
        <v>141869.14613464163</v>
      </c>
      <c r="G18" s="21"/>
      <c r="I18" s="21"/>
      <c r="K18" s="21"/>
      <c r="L18" s="3">
        <f t="shared" si="0"/>
        <v>151799.98636406654</v>
      </c>
      <c r="M18" s="3"/>
      <c r="N18" s="3"/>
    </row>
    <row r="19" spans="2:14" ht="12.75" customHeight="1" x14ac:dyDescent="0.2">
      <c r="B19" s="19">
        <v>6</v>
      </c>
      <c r="C19" s="17"/>
      <c r="D19" s="17" t="s">
        <v>38</v>
      </c>
      <c r="E19" s="21">
        <v>1</v>
      </c>
      <c r="F19" s="21">
        <v>141869.14613464163</v>
      </c>
      <c r="G19" s="21"/>
      <c r="I19" s="21"/>
      <c r="K19" s="21"/>
      <c r="L19" s="3">
        <f t="shared" si="0"/>
        <v>151799.98636406654</v>
      </c>
      <c r="M19" s="3"/>
      <c r="N19" s="3"/>
    </row>
    <row r="20" spans="2:14" ht="12.75" customHeight="1" x14ac:dyDescent="0.2">
      <c r="B20" s="19">
        <v>7</v>
      </c>
      <c r="C20" s="17"/>
      <c r="D20" s="17" t="s">
        <v>62</v>
      </c>
      <c r="E20" s="21">
        <v>1</v>
      </c>
      <c r="F20" s="21">
        <v>120203.31184024604</v>
      </c>
      <c r="G20" s="21"/>
      <c r="I20" s="21"/>
      <c r="K20" s="21"/>
      <c r="L20" s="3">
        <f t="shared" si="0"/>
        <v>128617.54366906326</v>
      </c>
      <c r="M20" s="3"/>
      <c r="N20" s="3"/>
    </row>
    <row r="21" spans="2:14" ht="12.75" customHeight="1" x14ac:dyDescent="0.2">
      <c r="B21" s="19">
        <v>8</v>
      </c>
      <c r="C21" s="17"/>
      <c r="D21" s="17" t="s">
        <v>36</v>
      </c>
      <c r="E21" s="21">
        <v>1</v>
      </c>
      <c r="F21" s="21">
        <v>120203.12900753497</v>
      </c>
      <c r="G21" s="21"/>
      <c r="I21" s="21"/>
      <c r="K21" s="21"/>
      <c r="L21" s="3">
        <f t="shared" si="0"/>
        <v>128617.34803806242</v>
      </c>
      <c r="M21" s="3"/>
      <c r="N21" s="3"/>
    </row>
    <row r="22" spans="2:14" ht="12.75" customHeight="1" x14ac:dyDescent="0.2">
      <c r="B22" s="19">
        <v>9</v>
      </c>
      <c r="C22" s="17"/>
      <c r="D22" s="17" t="s">
        <v>35</v>
      </c>
      <c r="E22" s="21">
        <v>1</v>
      </c>
      <c r="F22" s="21">
        <v>115471.60799721992</v>
      </c>
      <c r="G22" s="21"/>
      <c r="I22" s="21"/>
      <c r="K22" s="21"/>
      <c r="L22" s="3">
        <f t="shared" si="0"/>
        <v>123554.62055702532</v>
      </c>
      <c r="M22" s="3"/>
      <c r="N22" s="3"/>
    </row>
    <row r="23" spans="2:14" ht="12.75" customHeight="1" x14ac:dyDescent="0.2">
      <c r="B23" s="19">
        <v>10</v>
      </c>
      <c r="C23" s="17"/>
      <c r="D23" s="17" t="s">
        <v>34</v>
      </c>
      <c r="E23" s="21">
        <v>1</v>
      </c>
      <c r="F23" s="21">
        <v>110708.59350315946</v>
      </c>
      <c r="G23" s="21"/>
      <c r="I23" s="21"/>
      <c r="K23" s="21"/>
      <c r="L23" s="3">
        <f t="shared" si="0"/>
        <v>118458.19504838063</v>
      </c>
      <c r="M23" s="3"/>
      <c r="N23" s="3"/>
    </row>
    <row r="24" spans="2:14" ht="12.75" customHeight="1" x14ac:dyDescent="0.2">
      <c r="B24" s="19">
        <v>11</v>
      </c>
      <c r="C24" s="17"/>
      <c r="D24" s="17" t="s">
        <v>33</v>
      </c>
      <c r="E24" s="21">
        <v>1</v>
      </c>
      <c r="F24" s="21">
        <v>110488.13911694192</v>
      </c>
      <c r="G24" s="21"/>
      <c r="I24" s="21"/>
      <c r="K24" s="21"/>
      <c r="L24" s="3">
        <f t="shared" si="0"/>
        <v>118222.30885512786</v>
      </c>
      <c r="M24" s="3"/>
      <c r="N24" s="3"/>
    </row>
    <row r="25" spans="2:14" ht="12.75" customHeight="1" x14ac:dyDescent="0.2">
      <c r="B25" s="19">
        <v>12</v>
      </c>
      <c r="C25" s="17"/>
      <c r="D25" s="17" t="s">
        <v>32</v>
      </c>
      <c r="E25" s="21">
        <v>1</v>
      </c>
      <c r="F25" s="21">
        <v>108642.02109358289</v>
      </c>
      <c r="G25" s="21"/>
      <c r="I25" s="21"/>
      <c r="K25" s="21"/>
      <c r="L25" s="3">
        <f t="shared" si="0"/>
        <v>116246.96257013371</v>
      </c>
      <c r="M25" s="3"/>
      <c r="N25" s="3"/>
    </row>
    <row r="26" spans="2:14" ht="12.75" customHeight="1" x14ac:dyDescent="0.2">
      <c r="B26" s="19">
        <v>13</v>
      </c>
      <c r="C26" s="17"/>
      <c r="D26" s="17" t="s">
        <v>31</v>
      </c>
      <c r="E26" s="21">
        <v>1</v>
      </c>
      <c r="F26" s="21">
        <v>106119.54301454966</v>
      </c>
      <c r="G26" s="21"/>
      <c r="I26" s="21"/>
      <c r="K26" s="21"/>
      <c r="L26" s="3">
        <f t="shared" si="0"/>
        <v>113547.91102556814</v>
      </c>
      <c r="M26" s="3"/>
      <c r="N26" s="3"/>
    </row>
    <row r="27" spans="2:14" ht="12.75" customHeight="1" x14ac:dyDescent="0.2">
      <c r="B27" s="19">
        <v>14</v>
      </c>
      <c r="C27" s="17"/>
      <c r="D27" s="17" t="s">
        <v>30</v>
      </c>
      <c r="E27" s="21">
        <v>1</v>
      </c>
      <c r="F27" s="21">
        <v>102745.24118468941</v>
      </c>
      <c r="G27" s="21"/>
      <c r="I27" s="21"/>
      <c r="K27" s="21"/>
      <c r="L27" s="3">
        <f t="shared" si="0"/>
        <v>109937.40806761768</v>
      </c>
      <c r="M27" s="3"/>
      <c r="N27" s="3"/>
    </row>
    <row r="28" spans="2:14" ht="12.75" customHeight="1" x14ac:dyDescent="0.2">
      <c r="B28" s="19">
        <v>15</v>
      </c>
      <c r="C28" s="17"/>
      <c r="D28" s="17" t="s">
        <v>59</v>
      </c>
      <c r="E28" s="21">
        <v>1</v>
      </c>
      <c r="F28" s="21">
        <v>102744.78897360852</v>
      </c>
      <c r="G28" s="21"/>
      <c r="I28" s="21"/>
      <c r="K28" s="21"/>
      <c r="L28" s="3">
        <f t="shared" si="0"/>
        <v>109936.92420176113</v>
      </c>
      <c r="M28" s="3"/>
      <c r="N28" s="3"/>
    </row>
    <row r="29" spans="2:14" ht="12.75" customHeight="1" x14ac:dyDescent="0.2">
      <c r="B29" s="19">
        <v>16</v>
      </c>
      <c r="C29" s="17"/>
      <c r="D29" s="17" t="s">
        <v>29</v>
      </c>
      <c r="E29" s="21">
        <v>1</v>
      </c>
      <c r="F29" s="21">
        <v>102425.80727812933</v>
      </c>
      <c r="G29" s="21"/>
      <c r="I29" s="21"/>
      <c r="K29" s="21"/>
      <c r="L29" s="3">
        <f t="shared" si="0"/>
        <v>109595.61378759838</v>
      </c>
      <c r="M29" s="3"/>
      <c r="N29" s="3"/>
    </row>
    <row r="30" spans="2:14" ht="12.75" customHeight="1" x14ac:dyDescent="0.2">
      <c r="B30" s="19">
        <v>17</v>
      </c>
      <c r="C30" s="17"/>
      <c r="D30" s="17" t="s">
        <v>28</v>
      </c>
      <c r="E30" s="21">
        <v>1</v>
      </c>
      <c r="F30" s="21">
        <v>100932.11633477788</v>
      </c>
      <c r="G30" s="21"/>
      <c r="I30" s="21"/>
      <c r="K30" s="21"/>
      <c r="L30" s="3">
        <f t="shared" si="0"/>
        <v>107997.36447821233</v>
      </c>
      <c r="M30" s="3"/>
      <c r="N30" s="3"/>
    </row>
    <row r="31" spans="2:14" ht="12.75" customHeight="1" x14ac:dyDescent="0.2">
      <c r="B31" s="19">
        <v>18</v>
      </c>
      <c r="C31" s="17"/>
      <c r="D31" s="17" t="s">
        <v>98</v>
      </c>
      <c r="E31" s="21">
        <v>2</v>
      </c>
      <c r="F31" s="21">
        <v>100849.63659651187</v>
      </c>
      <c r="G31" s="21"/>
      <c r="I31" s="21"/>
      <c r="K31" s="21"/>
      <c r="L31" s="3">
        <f t="shared" si="0"/>
        <v>107909.11115826771</v>
      </c>
      <c r="M31" s="3"/>
      <c r="N31" s="3"/>
    </row>
    <row r="32" spans="2:14" ht="12.75" customHeight="1" x14ac:dyDescent="0.2">
      <c r="B32" s="19">
        <v>19</v>
      </c>
      <c r="C32" s="17"/>
      <c r="D32" s="17" t="s">
        <v>27</v>
      </c>
      <c r="E32" s="21">
        <v>3</v>
      </c>
      <c r="F32" s="21">
        <v>100848.13371145692</v>
      </c>
      <c r="G32" s="21"/>
      <c r="I32" s="21"/>
      <c r="K32" s="21"/>
      <c r="L32" s="3">
        <f t="shared" si="0"/>
        <v>107907.50307125891</v>
      </c>
      <c r="M32" s="3"/>
      <c r="N32" s="3"/>
    </row>
    <row r="33" spans="1:14" ht="12.75" customHeight="1" x14ac:dyDescent="0.2">
      <c r="B33" s="19">
        <v>20</v>
      </c>
      <c r="C33" s="17"/>
      <c r="D33" s="17" t="s">
        <v>26</v>
      </c>
      <c r="E33" s="21">
        <v>1</v>
      </c>
      <c r="F33" s="21">
        <v>94595.927343151547</v>
      </c>
      <c r="G33" s="21"/>
      <c r="I33" s="21"/>
      <c r="K33" s="21"/>
      <c r="L33" s="3">
        <f t="shared" si="0"/>
        <v>101217.64225717216</v>
      </c>
      <c r="M33" s="3"/>
      <c r="N33" s="3"/>
    </row>
    <row r="34" spans="1:14" ht="12.75" customHeight="1" x14ac:dyDescent="0.2">
      <c r="B34" s="19">
        <v>21</v>
      </c>
      <c r="C34" s="17"/>
      <c r="D34" s="17" t="s">
        <v>25</v>
      </c>
      <c r="E34" s="21">
        <v>1</v>
      </c>
      <c r="F34" s="21">
        <v>92320.898064974695</v>
      </c>
      <c r="G34" s="21"/>
      <c r="I34" s="21"/>
      <c r="K34" s="21"/>
      <c r="L34" s="3">
        <f t="shared" si="0"/>
        <v>98783.360929522925</v>
      </c>
      <c r="M34" s="3"/>
      <c r="N34" s="3"/>
    </row>
    <row r="35" spans="1:14" ht="12.75" customHeight="1" x14ac:dyDescent="0.2">
      <c r="B35" s="19">
        <v>22</v>
      </c>
      <c r="C35" s="17"/>
      <c r="D35" s="17" t="s">
        <v>24</v>
      </c>
      <c r="E35" s="21">
        <v>1</v>
      </c>
      <c r="F35" s="21">
        <v>92320.892410569199</v>
      </c>
      <c r="G35" s="21"/>
      <c r="I35" s="21"/>
      <c r="K35" s="21"/>
      <c r="L35" s="3">
        <f t="shared" si="0"/>
        <v>98783.354879309045</v>
      </c>
      <c r="M35" s="3"/>
      <c r="N35" s="3"/>
    </row>
    <row r="36" spans="1:14" ht="12.75" customHeight="1" x14ac:dyDescent="0.2">
      <c r="B36" s="19">
        <v>23</v>
      </c>
      <c r="C36" s="17"/>
      <c r="D36" s="17" t="s">
        <v>57</v>
      </c>
      <c r="E36" s="21">
        <v>1</v>
      </c>
      <c r="F36" s="21">
        <v>91697.474751517555</v>
      </c>
      <c r="G36" s="21"/>
      <c r="I36" s="21"/>
      <c r="K36" s="21"/>
      <c r="L36" s="3">
        <f>F36*(1+$O$8)</f>
        <v>98116.297984123783</v>
      </c>
      <c r="M36" s="3"/>
      <c r="N36" s="3"/>
    </row>
    <row r="37" spans="1:14" s="35" customFormat="1" ht="12.75" customHeight="1" x14ac:dyDescent="0.2">
      <c r="A37" s="34"/>
      <c r="B37" s="19">
        <v>24</v>
      </c>
      <c r="D37" s="35" t="s">
        <v>100</v>
      </c>
      <c r="E37" s="36">
        <v>3</v>
      </c>
      <c r="F37" s="36"/>
      <c r="G37" s="36"/>
      <c r="H37" s="36"/>
      <c r="I37" s="36"/>
      <c r="J37" s="36"/>
      <c r="K37" s="36"/>
      <c r="L37" s="36"/>
      <c r="M37" s="3"/>
      <c r="N37" s="36"/>
    </row>
    <row r="38" spans="1:14" s="35" customFormat="1" ht="12.75" customHeight="1" x14ac:dyDescent="0.2">
      <c r="A38" s="34"/>
      <c r="D38" s="35" t="s">
        <v>101</v>
      </c>
      <c r="E38" s="36"/>
      <c r="F38" s="36">
        <v>83389.38</v>
      </c>
      <c r="G38" s="36"/>
      <c r="H38" s="36"/>
      <c r="I38" s="36"/>
      <c r="J38" s="36"/>
      <c r="K38" s="36"/>
      <c r="L38" s="36">
        <f t="shared" ref="L38:L44" si="1">F38*(1+$O$8)</f>
        <v>89226.636600000013</v>
      </c>
      <c r="M38" s="36"/>
      <c r="N38" s="36"/>
    </row>
    <row r="39" spans="1:14" s="35" customFormat="1" ht="12.75" customHeight="1" x14ac:dyDescent="0.2">
      <c r="A39" s="34"/>
      <c r="B39" s="37"/>
      <c r="D39" s="35" t="s">
        <v>65</v>
      </c>
      <c r="E39" s="36"/>
      <c r="F39" s="36">
        <v>68539.92</v>
      </c>
      <c r="G39" s="36"/>
      <c r="H39" s="36"/>
      <c r="I39" s="36"/>
      <c r="J39" s="36"/>
      <c r="K39" s="36"/>
      <c r="L39" s="36">
        <f t="shared" si="1"/>
        <v>73337.714399999997</v>
      </c>
      <c r="M39" s="36"/>
      <c r="N39" s="36"/>
    </row>
    <row r="40" spans="1:14" s="35" customFormat="1" ht="12.75" customHeight="1" x14ac:dyDescent="0.2">
      <c r="A40" s="34"/>
      <c r="D40" s="35" t="s">
        <v>68</v>
      </c>
      <c r="E40" s="36"/>
      <c r="F40" s="36">
        <v>65904.510000000009</v>
      </c>
      <c r="G40" s="36"/>
      <c r="H40" s="36"/>
      <c r="I40" s="36"/>
      <c r="J40" s="36"/>
      <c r="K40" s="36"/>
      <c r="L40" s="36">
        <f t="shared" si="1"/>
        <v>70517.825700000016</v>
      </c>
      <c r="M40" s="36"/>
      <c r="N40" s="36"/>
    </row>
    <row r="41" spans="1:14" s="35" customFormat="1" ht="12.75" customHeight="1" x14ac:dyDescent="0.2">
      <c r="A41" s="34"/>
      <c r="D41" s="35" t="s">
        <v>102</v>
      </c>
      <c r="E41" s="36"/>
      <c r="F41" s="36">
        <v>63369.68</v>
      </c>
      <c r="G41" s="36"/>
      <c r="H41" s="36"/>
      <c r="I41" s="36"/>
      <c r="J41" s="36"/>
      <c r="K41" s="36"/>
      <c r="L41" s="36">
        <f t="shared" si="1"/>
        <v>67805.5576</v>
      </c>
      <c r="M41" s="36"/>
      <c r="N41" s="36"/>
    </row>
    <row r="42" spans="1:14" s="35" customFormat="1" ht="12.75" customHeight="1" x14ac:dyDescent="0.2">
      <c r="A42" s="34"/>
      <c r="B42" s="37"/>
      <c r="D42" s="35" t="s">
        <v>103</v>
      </c>
      <c r="E42" s="36"/>
      <c r="F42" s="36">
        <v>60932.22</v>
      </c>
      <c r="G42" s="36"/>
      <c r="H42" s="36"/>
      <c r="I42" s="36"/>
      <c r="J42" s="36"/>
      <c r="K42" s="36"/>
      <c r="L42" s="36">
        <f t="shared" si="1"/>
        <v>65197.475400000003</v>
      </c>
      <c r="M42" s="36"/>
      <c r="N42" s="36"/>
    </row>
    <row r="43" spans="1:14" s="35" customFormat="1" ht="12.75" customHeight="1" x14ac:dyDescent="0.2">
      <c r="A43" s="34"/>
      <c r="B43" s="37"/>
      <c r="D43" s="35" t="s">
        <v>104</v>
      </c>
      <c r="E43" s="36"/>
      <c r="F43" s="36">
        <v>54168.75</v>
      </c>
      <c r="G43" s="36"/>
      <c r="H43" s="36"/>
      <c r="I43" s="36"/>
      <c r="J43" s="36"/>
      <c r="K43" s="36"/>
      <c r="L43" s="36">
        <f t="shared" si="1"/>
        <v>57960.5625</v>
      </c>
      <c r="M43" s="36"/>
      <c r="N43" s="36"/>
    </row>
    <row r="44" spans="1:14" s="35" customFormat="1" ht="12.75" customHeight="1" x14ac:dyDescent="0.2">
      <c r="A44" s="34"/>
      <c r="D44" s="35" t="s">
        <v>123</v>
      </c>
      <c r="E44" s="36"/>
      <c r="F44" s="36">
        <v>50081.350000000006</v>
      </c>
      <c r="G44" s="36"/>
      <c r="H44" s="36"/>
      <c r="I44" s="36"/>
      <c r="J44" s="36"/>
      <c r="K44" s="36"/>
      <c r="L44" s="36">
        <f t="shared" si="1"/>
        <v>53587.044500000011</v>
      </c>
      <c r="M44" s="36"/>
      <c r="N44" s="36"/>
    </row>
    <row r="45" spans="1:14" s="35" customFormat="1" ht="12.75" customHeight="1" x14ac:dyDescent="0.2">
      <c r="A45" s="34"/>
      <c r="D45" s="35" t="s">
        <v>124</v>
      </c>
      <c r="E45" s="36"/>
      <c r="F45" s="36">
        <v>46303.18</v>
      </c>
      <c r="G45" s="36"/>
      <c r="H45" s="36"/>
      <c r="I45" s="36"/>
      <c r="J45" s="36"/>
      <c r="K45" s="36"/>
      <c r="L45" s="36">
        <f>F45*(1+$O$8)</f>
        <v>49544.402600000001</v>
      </c>
      <c r="M45" s="36"/>
      <c r="N45" s="36"/>
    </row>
    <row r="46" spans="1:14" s="35" customFormat="1" ht="12.75" customHeight="1" x14ac:dyDescent="0.2">
      <c r="A46" s="34"/>
      <c r="B46" s="37">
        <v>25</v>
      </c>
      <c r="D46" s="35" t="s">
        <v>105</v>
      </c>
      <c r="E46" s="36">
        <v>4</v>
      </c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2.75" customHeight="1" x14ac:dyDescent="0.2">
      <c r="B47" s="38"/>
      <c r="C47" s="1"/>
      <c r="D47" s="39" t="s">
        <v>106</v>
      </c>
      <c r="E47" s="3"/>
      <c r="F47" s="3">
        <v>81706.059210000007</v>
      </c>
      <c r="I47" s="3"/>
      <c r="L47" s="3">
        <f t="shared" ref="L47:L65" si="2">F47*(1+$O$8)</f>
        <v>87425.483354700016</v>
      </c>
      <c r="M47" s="3"/>
      <c r="N47" s="3"/>
    </row>
    <row r="48" spans="1:14" ht="12.75" customHeight="1" x14ac:dyDescent="0.2">
      <c r="B48" s="38"/>
      <c r="C48" s="1"/>
      <c r="D48" s="39" t="s">
        <v>132</v>
      </c>
      <c r="E48" s="3"/>
      <c r="F48" s="3">
        <v>80182.590000000011</v>
      </c>
      <c r="L48" s="3">
        <f t="shared" si="2"/>
        <v>85795.371300000013</v>
      </c>
      <c r="M48" s="3"/>
      <c r="N48" s="3"/>
    </row>
    <row r="49" spans="1:17" ht="12.75" customHeight="1" x14ac:dyDescent="0.2">
      <c r="B49" s="38"/>
      <c r="C49" s="1"/>
      <c r="D49" s="39" t="s">
        <v>107</v>
      </c>
      <c r="E49" s="3"/>
      <c r="F49" s="3">
        <v>78563.72815000001</v>
      </c>
      <c r="I49" s="3"/>
      <c r="L49" s="3">
        <f t="shared" si="2"/>
        <v>84063.189120500014</v>
      </c>
      <c r="M49" s="3"/>
      <c r="N49" s="3"/>
    </row>
    <row r="50" spans="1:17" ht="12.75" customHeight="1" x14ac:dyDescent="0.2">
      <c r="B50" s="38"/>
      <c r="C50" s="1"/>
      <c r="D50" s="39" t="s">
        <v>108</v>
      </c>
      <c r="E50" s="3"/>
      <c r="F50" s="3">
        <v>75541.33339</v>
      </c>
      <c r="I50" s="3"/>
      <c r="L50" s="3">
        <f t="shared" si="2"/>
        <v>80829.226727300003</v>
      </c>
      <c r="M50" s="3"/>
      <c r="N50" s="3"/>
    </row>
    <row r="51" spans="1:17" ht="12.75" customHeight="1" x14ac:dyDescent="0.2">
      <c r="B51" s="38"/>
      <c r="C51" s="1"/>
      <c r="D51" s="39" t="s">
        <v>69</v>
      </c>
      <c r="E51" s="3"/>
      <c r="F51" s="3">
        <v>67156.695689999993</v>
      </c>
      <c r="I51" s="3"/>
      <c r="L51" s="3">
        <f t="shared" si="2"/>
        <v>71857.664388299992</v>
      </c>
      <c r="M51" s="3"/>
      <c r="N51" s="3"/>
    </row>
    <row r="52" spans="1:17" ht="12.75" customHeight="1" x14ac:dyDescent="0.2">
      <c r="B52" s="38"/>
      <c r="C52" s="1"/>
      <c r="D52" s="39" t="s">
        <v>71</v>
      </c>
      <c r="E52" s="3"/>
      <c r="F52" s="3">
        <v>64573.70392</v>
      </c>
      <c r="I52" s="3"/>
      <c r="L52" s="3">
        <f t="shared" si="2"/>
        <v>69093.863194400008</v>
      </c>
      <c r="M52" s="3"/>
      <c r="N52" s="3"/>
    </row>
    <row r="53" spans="1:17" ht="12.75" customHeight="1" x14ac:dyDescent="0.2">
      <c r="B53" s="38"/>
      <c r="C53" s="1"/>
      <c r="D53" s="39" t="s">
        <v>109</v>
      </c>
      <c r="E53" s="3"/>
      <c r="F53" s="3">
        <v>59702.109479999999</v>
      </c>
      <c r="G53" s="3"/>
      <c r="I53" s="3"/>
      <c r="L53" s="3">
        <f t="shared" si="2"/>
        <v>63881.2571436</v>
      </c>
      <c r="M53" s="3"/>
      <c r="N53" s="3"/>
      <c r="P53" s="2"/>
    </row>
    <row r="54" spans="1:17" s="58" customFormat="1" ht="12.75" customHeight="1" x14ac:dyDescent="0.25">
      <c r="A54" s="54"/>
      <c r="B54" s="55"/>
      <c r="C54" s="55"/>
      <c r="D54" s="56" t="s">
        <v>133</v>
      </c>
      <c r="E54" s="54"/>
      <c r="F54" s="57">
        <v>56335.5</v>
      </c>
      <c r="G54" s="54"/>
      <c r="H54" s="54"/>
      <c r="I54" s="57"/>
      <c r="J54" s="54"/>
      <c r="K54" s="54"/>
      <c r="L54" s="3">
        <f t="shared" si="2"/>
        <v>60278.985000000001</v>
      </c>
      <c r="M54" s="3"/>
      <c r="N54" s="3"/>
      <c r="O54" s="57"/>
      <c r="P54" s="57"/>
    </row>
    <row r="55" spans="1:17" ht="12.75" customHeight="1" x14ac:dyDescent="0.2">
      <c r="B55" s="38"/>
      <c r="C55" s="55"/>
      <c r="D55" s="39" t="s">
        <v>110</v>
      </c>
      <c r="E55" s="3"/>
      <c r="F55" s="3">
        <v>51032.895649999999</v>
      </c>
      <c r="G55" s="3"/>
      <c r="I55" s="3"/>
      <c r="L55" s="3">
        <f t="shared" si="2"/>
        <v>54605.198345500001</v>
      </c>
      <c r="M55" s="3"/>
      <c r="N55" s="3"/>
      <c r="P55" s="2"/>
    </row>
    <row r="56" spans="1:17" s="61" customFormat="1" ht="12.75" customHeight="1" x14ac:dyDescent="0.2">
      <c r="A56" s="59"/>
      <c r="B56" s="60"/>
      <c r="C56" s="55"/>
      <c r="D56" s="39" t="s">
        <v>134</v>
      </c>
      <c r="E56" s="3"/>
      <c r="F56" s="3">
        <v>42809.630000000005</v>
      </c>
      <c r="G56" s="3"/>
      <c r="H56" s="3"/>
      <c r="I56" s="3"/>
      <c r="J56" s="3"/>
      <c r="K56" s="3"/>
      <c r="L56" s="3">
        <f t="shared" si="2"/>
        <v>45806.304100000008</v>
      </c>
      <c r="M56" s="3"/>
      <c r="N56" s="3"/>
    </row>
    <row r="57" spans="1:17" ht="12.75" customHeight="1" x14ac:dyDescent="0.2">
      <c r="B57" s="38"/>
      <c r="C57" s="55"/>
      <c r="D57" s="39" t="s">
        <v>143</v>
      </c>
      <c r="E57" s="3"/>
      <c r="F57" s="3">
        <v>42809.630000000005</v>
      </c>
      <c r="G57" s="3"/>
      <c r="I57" s="3"/>
      <c r="L57" s="3">
        <f t="shared" si="2"/>
        <v>45806.304100000008</v>
      </c>
      <c r="M57" s="3"/>
      <c r="N57" s="3"/>
      <c r="Q57" s="2"/>
    </row>
    <row r="58" spans="1:17" ht="12.75" customHeight="1" x14ac:dyDescent="0.2">
      <c r="B58" s="38"/>
      <c r="C58" s="1"/>
      <c r="D58" s="39" t="s">
        <v>135</v>
      </c>
      <c r="E58" s="3"/>
      <c r="F58" s="3">
        <v>42809.630000000005</v>
      </c>
      <c r="G58" s="3"/>
      <c r="I58" s="3"/>
      <c r="L58" s="3">
        <f t="shared" si="2"/>
        <v>45806.304100000008</v>
      </c>
      <c r="M58" s="3"/>
      <c r="N58" s="3"/>
      <c r="Q58" s="2"/>
    </row>
    <row r="59" spans="1:17" ht="12.75" customHeight="1" x14ac:dyDescent="0.2">
      <c r="B59" s="38"/>
      <c r="C59" s="1"/>
      <c r="D59" s="39" t="s">
        <v>136</v>
      </c>
      <c r="E59" s="3"/>
      <c r="F59" s="3">
        <v>41163.97</v>
      </c>
      <c r="G59" s="3"/>
      <c r="I59" s="3"/>
      <c r="L59" s="3">
        <f t="shared" si="2"/>
        <v>44045.447900000006</v>
      </c>
      <c r="M59" s="3"/>
      <c r="N59" s="3"/>
      <c r="Q59" s="2"/>
    </row>
    <row r="60" spans="1:17" ht="12.75" customHeight="1" x14ac:dyDescent="0.2">
      <c r="B60" s="38"/>
      <c r="C60" s="1"/>
      <c r="D60" s="39" t="s">
        <v>137</v>
      </c>
      <c r="E60" s="3"/>
      <c r="F60" s="3">
        <v>35186.950000000004</v>
      </c>
      <c r="G60" s="3"/>
      <c r="I60" s="3"/>
      <c r="L60" s="3">
        <f t="shared" si="2"/>
        <v>37650.036500000009</v>
      </c>
      <c r="M60" s="3"/>
      <c r="N60" s="3"/>
      <c r="Q60" s="2"/>
    </row>
    <row r="61" spans="1:17" ht="12.75" customHeight="1" x14ac:dyDescent="0.2">
      <c r="B61" s="5">
        <v>26</v>
      </c>
      <c r="C61" s="1"/>
      <c r="D61" s="35" t="s">
        <v>127</v>
      </c>
      <c r="E61" s="3">
        <v>1</v>
      </c>
      <c r="F61" s="3">
        <v>77098.850000000006</v>
      </c>
      <c r="G61" s="3"/>
      <c r="I61" s="3"/>
      <c r="L61" s="3">
        <f t="shared" si="2"/>
        <v>82495.769500000009</v>
      </c>
      <c r="M61" s="3"/>
      <c r="N61" s="3"/>
      <c r="P61" s="2"/>
    </row>
    <row r="62" spans="1:17" ht="12.75" customHeight="1" x14ac:dyDescent="0.2">
      <c r="B62" s="5">
        <v>27</v>
      </c>
      <c r="C62" s="17"/>
      <c r="D62" s="32" t="s">
        <v>63</v>
      </c>
      <c r="E62" s="2">
        <v>1</v>
      </c>
      <c r="F62" s="3">
        <v>72636.694270000007</v>
      </c>
      <c r="K62" s="2"/>
      <c r="L62" s="3">
        <f t="shared" si="2"/>
        <v>77721.262868900012</v>
      </c>
      <c r="M62" s="3"/>
      <c r="N62" s="3"/>
    </row>
    <row r="63" spans="1:17" ht="12.75" customHeight="1" x14ac:dyDescent="0.2">
      <c r="B63" s="5">
        <v>28</v>
      </c>
      <c r="C63" s="17"/>
      <c r="D63" s="32" t="s">
        <v>64</v>
      </c>
      <c r="E63" s="2">
        <v>1</v>
      </c>
      <c r="F63" s="3">
        <v>71282.33</v>
      </c>
      <c r="K63" s="2"/>
      <c r="L63" s="3">
        <f t="shared" si="2"/>
        <v>76272.093100000013</v>
      </c>
      <c r="M63" s="3"/>
      <c r="N63" s="3"/>
    </row>
    <row r="64" spans="1:17" ht="12.75" customHeight="1" x14ac:dyDescent="0.2">
      <c r="B64" s="5">
        <v>29</v>
      </c>
      <c r="C64" s="17"/>
      <c r="D64" s="32" t="s">
        <v>126</v>
      </c>
      <c r="E64" s="2">
        <v>1</v>
      </c>
      <c r="F64" s="3">
        <v>71282.33</v>
      </c>
      <c r="K64" s="2"/>
      <c r="L64" s="3">
        <f t="shared" si="2"/>
        <v>76272.093100000013</v>
      </c>
      <c r="M64" s="3"/>
      <c r="N64" s="3"/>
    </row>
    <row r="65" spans="1:17" ht="12.75" customHeight="1" x14ac:dyDescent="0.2">
      <c r="B65" s="5">
        <v>30</v>
      </c>
      <c r="C65" s="17"/>
      <c r="D65" s="17" t="s">
        <v>99</v>
      </c>
      <c r="E65" s="21">
        <v>2</v>
      </c>
      <c r="F65" s="21">
        <v>69896.960601261861</v>
      </c>
      <c r="G65" s="21"/>
      <c r="I65" s="21"/>
      <c r="K65" s="21"/>
      <c r="L65" s="3">
        <f t="shared" si="2"/>
        <v>74789.747843350196</v>
      </c>
      <c r="M65" s="3"/>
      <c r="N65" s="3"/>
    </row>
    <row r="66" spans="1:17" ht="12.75" customHeight="1" x14ac:dyDescent="0.2">
      <c r="B66" s="5">
        <v>31</v>
      </c>
      <c r="C66" s="17"/>
      <c r="D66" s="32" t="s">
        <v>66</v>
      </c>
      <c r="E66" s="2">
        <v>1</v>
      </c>
      <c r="F66" s="3">
        <v>68539.92</v>
      </c>
      <c r="K66" s="2"/>
      <c r="L66" s="3">
        <f>F66*(1+$O$8)</f>
        <v>73337.714399999997</v>
      </c>
      <c r="M66" s="3"/>
      <c r="N66" s="3"/>
    </row>
    <row r="67" spans="1:17" ht="12.75" customHeight="1" x14ac:dyDescent="0.2">
      <c r="B67" s="5">
        <v>32</v>
      </c>
      <c r="C67" s="1"/>
      <c r="D67" s="39" t="s">
        <v>111</v>
      </c>
      <c r="E67" s="3">
        <v>6</v>
      </c>
      <c r="F67" s="3"/>
      <c r="G67" s="3"/>
      <c r="I67" s="3"/>
      <c r="M67" s="3"/>
      <c r="O67" s="2"/>
      <c r="P67" s="2"/>
    </row>
    <row r="68" spans="1:17" ht="12.75" customHeight="1" x14ac:dyDescent="0.2">
      <c r="C68" s="1"/>
      <c r="D68" s="39" t="s">
        <v>112</v>
      </c>
      <c r="E68" s="3"/>
      <c r="F68" s="3">
        <v>67156.695689999993</v>
      </c>
      <c r="G68" s="3"/>
      <c r="I68" s="3"/>
      <c r="L68" s="3">
        <f t="shared" ref="L68:L76" si="3">F68*(1+$O$8)</f>
        <v>71857.664388299992</v>
      </c>
      <c r="M68" s="3"/>
      <c r="N68" s="3"/>
      <c r="O68" s="3"/>
      <c r="P68" s="3"/>
    </row>
    <row r="69" spans="1:17" ht="12.75" customHeight="1" x14ac:dyDescent="0.2">
      <c r="C69" s="1"/>
      <c r="D69" s="39" t="s">
        <v>113</v>
      </c>
      <c r="E69" s="3"/>
      <c r="F69" s="3">
        <v>64573.70392</v>
      </c>
      <c r="G69" s="3"/>
      <c r="I69" s="3"/>
      <c r="L69" s="3">
        <f t="shared" si="3"/>
        <v>69093.863194400008</v>
      </c>
      <c r="M69" s="3"/>
      <c r="N69" s="3"/>
      <c r="P69" s="2"/>
    </row>
    <row r="70" spans="1:17" s="35" customFormat="1" ht="12.75" customHeight="1" x14ac:dyDescent="0.2">
      <c r="A70" s="34"/>
      <c r="B70" s="37"/>
      <c r="D70" s="35" t="s">
        <v>77</v>
      </c>
      <c r="E70" s="36"/>
      <c r="F70" s="36">
        <v>62089.932179999996</v>
      </c>
      <c r="G70" s="36"/>
      <c r="H70" s="36"/>
      <c r="I70" s="36"/>
      <c r="J70" s="36"/>
      <c r="K70" s="36"/>
      <c r="L70" s="3">
        <f t="shared" si="3"/>
        <v>66436.227432600004</v>
      </c>
      <c r="M70" s="36"/>
      <c r="N70" s="36"/>
    </row>
    <row r="71" spans="1:17" ht="12.75" customHeight="1" x14ac:dyDescent="0.2">
      <c r="C71" s="1"/>
      <c r="D71" s="39" t="s">
        <v>114</v>
      </c>
      <c r="E71" s="3"/>
      <c r="F71" s="3">
        <v>47182.940419999999</v>
      </c>
      <c r="G71" s="3"/>
      <c r="I71" s="3"/>
      <c r="L71" s="3">
        <f t="shared" si="3"/>
        <v>50485.746249399999</v>
      </c>
      <c r="M71" s="3"/>
      <c r="N71" s="3"/>
      <c r="P71" s="2"/>
    </row>
    <row r="72" spans="1:17" ht="12.75" customHeight="1" x14ac:dyDescent="0.2">
      <c r="C72" s="1"/>
      <c r="D72" s="39" t="s">
        <v>91</v>
      </c>
      <c r="E72" s="3"/>
      <c r="F72" s="3">
        <v>41946.085429999992</v>
      </c>
      <c r="G72" s="3"/>
      <c r="I72" s="3"/>
      <c r="L72" s="3">
        <f t="shared" si="3"/>
        <v>44882.311410099996</v>
      </c>
      <c r="M72" s="3"/>
      <c r="N72" s="3"/>
      <c r="P72" s="2"/>
    </row>
    <row r="73" spans="1:17" ht="12.75" customHeight="1" x14ac:dyDescent="0.2">
      <c r="B73" s="5">
        <v>33</v>
      </c>
      <c r="C73" s="17"/>
      <c r="D73" s="1" t="s">
        <v>121</v>
      </c>
      <c r="E73" s="2">
        <v>1</v>
      </c>
      <c r="F73" s="3">
        <v>65904.510000000009</v>
      </c>
      <c r="K73" s="2"/>
      <c r="L73" s="3">
        <f t="shared" si="3"/>
        <v>70517.825700000016</v>
      </c>
      <c r="M73" s="3"/>
      <c r="N73" s="3"/>
    </row>
    <row r="74" spans="1:17" ht="12.75" customHeight="1" x14ac:dyDescent="0.2">
      <c r="B74" s="5">
        <v>34</v>
      </c>
      <c r="C74" s="17"/>
      <c r="D74" s="1" t="s">
        <v>67</v>
      </c>
      <c r="E74" s="2">
        <v>1</v>
      </c>
      <c r="F74" s="3">
        <v>65904.510000000009</v>
      </c>
      <c r="K74" s="2"/>
      <c r="L74" s="3">
        <f t="shared" si="3"/>
        <v>70517.825700000016</v>
      </c>
      <c r="M74" s="3"/>
      <c r="N74" s="3"/>
    </row>
    <row r="75" spans="1:17" ht="12.75" customHeight="1" x14ac:dyDescent="0.2">
      <c r="B75" s="5">
        <v>35</v>
      </c>
      <c r="C75" s="17"/>
      <c r="D75" s="32" t="s">
        <v>72</v>
      </c>
      <c r="E75" s="2">
        <v>1</v>
      </c>
      <c r="F75" s="3">
        <v>64573.70392</v>
      </c>
      <c r="K75" s="2"/>
      <c r="L75" s="3">
        <f t="shared" si="3"/>
        <v>69093.863194400008</v>
      </c>
      <c r="M75" s="3"/>
      <c r="N75" s="3"/>
    </row>
    <row r="76" spans="1:17" ht="12.75" customHeight="1" x14ac:dyDescent="0.2">
      <c r="B76" s="5">
        <v>36</v>
      </c>
      <c r="C76" s="17"/>
      <c r="D76" s="32" t="s">
        <v>70</v>
      </c>
      <c r="E76" s="2">
        <v>1</v>
      </c>
      <c r="F76" s="3">
        <v>63369.68</v>
      </c>
      <c r="K76" s="2"/>
      <c r="L76" s="3">
        <f t="shared" si="3"/>
        <v>67805.5576</v>
      </c>
      <c r="M76" s="3"/>
      <c r="N76" s="3"/>
    </row>
    <row r="77" spans="1:17" ht="12.75" customHeight="1" x14ac:dyDescent="0.2">
      <c r="B77" s="5">
        <v>37</v>
      </c>
      <c r="C77" s="17"/>
      <c r="D77" s="32" t="s">
        <v>74</v>
      </c>
      <c r="E77" s="2">
        <v>1</v>
      </c>
      <c r="F77" s="3">
        <v>62089.932179999996</v>
      </c>
      <c r="K77" s="2"/>
      <c r="L77" s="3">
        <f>F77*(1+$O$8)</f>
        <v>66436.227432600004</v>
      </c>
      <c r="M77" s="3"/>
      <c r="N77" s="3"/>
    </row>
    <row r="78" spans="1:17" ht="12.75" customHeight="1" x14ac:dyDescent="0.2">
      <c r="B78" s="5">
        <v>38</v>
      </c>
      <c r="C78" s="1"/>
      <c r="D78" s="39" t="s">
        <v>115</v>
      </c>
      <c r="E78" s="3">
        <v>22</v>
      </c>
      <c r="F78" s="3"/>
      <c r="G78" s="3"/>
      <c r="I78" s="3"/>
      <c r="J78" s="36"/>
      <c r="M78" s="3"/>
      <c r="N78" s="36"/>
      <c r="O78" s="66"/>
      <c r="P78" s="66"/>
      <c r="Q78" s="2"/>
    </row>
    <row r="79" spans="1:17" ht="12.75" customHeight="1" x14ac:dyDescent="0.2">
      <c r="B79" s="38"/>
      <c r="C79" s="1"/>
      <c r="D79" s="39" t="s">
        <v>116</v>
      </c>
      <c r="E79" s="3"/>
      <c r="F79" s="3">
        <v>60932.22</v>
      </c>
      <c r="G79" s="36"/>
      <c r="I79" s="3"/>
      <c r="J79" s="36"/>
      <c r="L79" s="3">
        <f t="shared" ref="L79:L88" si="4">F79*(1+$O$8)</f>
        <v>65197.475400000003</v>
      </c>
      <c r="M79" s="3"/>
      <c r="N79" s="36"/>
      <c r="O79" s="2"/>
      <c r="P79" s="2"/>
    </row>
    <row r="80" spans="1:17" ht="12.75" customHeight="1" x14ac:dyDescent="0.2">
      <c r="B80" s="38"/>
      <c r="C80" s="1"/>
      <c r="D80" s="39" t="s">
        <v>117</v>
      </c>
      <c r="E80" s="3"/>
      <c r="F80" s="3">
        <v>60932.22</v>
      </c>
      <c r="G80" s="36"/>
      <c r="I80" s="3"/>
      <c r="J80" s="36"/>
      <c r="L80" s="3">
        <f t="shared" si="4"/>
        <v>65197.475400000003</v>
      </c>
      <c r="M80" s="3"/>
      <c r="N80" s="36"/>
      <c r="O80" s="2"/>
      <c r="P80" s="2"/>
    </row>
    <row r="81" spans="1:16" ht="12.75" customHeight="1" x14ac:dyDescent="0.2">
      <c r="B81" s="38"/>
      <c r="C81" s="1"/>
      <c r="D81" s="39" t="s">
        <v>118</v>
      </c>
      <c r="E81" s="3"/>
      <c r="F81" s="3">
        <v>56335.5</v>
      </c>
      <c r="G81" s="3"/>
      <c r="I81" s="3"/>
      <c r="J81" s="36"/>
      <c r="L81" s="3">
        <f t="shared" si="4"/>
        <v>60278.985000000001</v>
      </c>
      <c r="M81" s="3"/>
      <c r="N81" s="36"/>
      <c r="O81" s="2"/>
      <c r="P81" s="2"/>
    </row>
    <row r="82" spans="1:16" s="35" customFormat="1" ht="12.75" customHeight="1" x14ac:dyDescent="0.2">
      <c r="A82" s="34"/>
      <c r="B82" s="37"/>
      <c r="D82" s="39" t="s">
        <v>81</v>
      </c>
      <c r="E82" s="36"/>
      <c r="F82" s="36">
        <v>54168.75</v>
      </c>
      <c r="G82" s="36"/>
      <c r="H82" s="36"/>
      <c r="I82" s="36"/>
      <c r="J82" s="36"/>
      <c r="K82" s="36"/>
      <c r="L82" s="3">
        <f t="shared" si="4"/>
        <v>57960.5625</v>
      </c>
      <c r="M82" s="36"/>
      <c r="N82" s="36"/>
    </row>
    <row r="83" spans="1:16" ht="12.75" customHeight="1" x14ac:dyDescent="0.2">
      <c r="B83" s="38"/>
      <c r="C83" s="1"/>
      <c r="D83" s="39" t="s">
        <v>119</v>
      </c>
      <c r="E83" s="3"/>
      <c r="F83" s="3">
        <v>54168.75</v>
      </c>
      <c r="G83" s="36"/>
      <c r="I83" s="3"/>
      <c r="J83" s="36"/>
      <c r="L83" s="3">
        <f t="shared" si="4"/>
        <v>57960.5625</v>
      </c>
      <c r="M83" s="3"/>
      <c r="N83" s="36"/>
      <c r="O83" s="2"/>
      <c r="P83" s="2"/>
    </row>
    <row r="84" spans="1:16" s="35" customFormat="1" ht="12.75" customHeight="1" x14ac:dyDescent="0.2">
      <c r="A84" s="34"/>
      <c r="B84" s="37"/>
      <c r="D84" s="39" t="s">
        <v>88</v>
      </c>
      <c r="E84" s="36"/>
      <c r="F84" s="36">
        <v>48155.350000000006</v>
      </c>
      <c r="G84" s="36"/>
      <c r="H84" s="36"/>
      <c r="I84" s="36"/>
      <c r="J84" s="36"/>
      <c r="K84" s="36"/>
      <c r="L84" s="3">
        <f t="shared" si="4"/>
        <v>51526.224500000011</v>
      </c>
      <c r="M84" s="36"/>
      <c r="N84" s="36"/>
    </row>
    <row r="85" spans="1:16" ht="12.75" customHeight="1" x14ac:dyDescent="0.2">
      <c r="B85" s="38"/>
      <c r="C85" s="1"/>
      <c r="D85" s="39" t="s">
        <v>120</v>
      </c>
      <c r="E85" s="3"/>
      <c r="F85" s="3">
        <v>48155.350000000006</v>
      </c>
      <c r="G85" s="36"/>
      <c r="I85" s="3"/>
      <c r="J85" s="36"/>
      <c r="L85" s="3">
        <f t="shared" si="4"/>
        <v>51526.224500000011</v>
      </c>
      <c r="M85" s="3"/>
      <c r="N85" s="36"/>
      <c r="O85" s="2"/>
      <c r="P85" s="2"/>
    </row>
    <row r="86" spans="1:16" s="35" customFormat="1" ht="12.75" customHeight="1" x14ac:dyDescent="0.2">
      <c r="A86" s="34"/>
      <c r="B86" s="37"/>
      <c r="D86" s="39" t="s">
        <v>90</v>
      </c>
      <c r="E86" s="36"/>
      <c r="F86" s="36">
        <v>42809.630000000005</v>
      </c>
      <c r="G86" s="36"/>
      <c r="H86" s="36"/>
      <c r="I86" s="36"/>
      <c r="J86" s="36"/>
      <c r="K86" s="36"/>
      <c r="L86" s="3">
        <f t="shared" si="4"/>
        <v>45806.304100000008</v>
      </c>
      <c r="M86" s="36"/>
      <c r="N86" s="36"/>
    </row>
    <row r="87" spans="1:16" s="35" customFormat="1" ht="12.75" customHeight="1" x14ac:dyDescent="0.2">
      <c r="A87" s="34"/>
      <c r="B87" s="37"/>
      <c r="D87" s="39" t="s">
        <v>142</v>
      </c>
      <c r="E87" s="36"/>
      <c r="F87" s="36">
        <v>35186.950000000004</v>
      </c>
      <c r="G87" s="36"/>
      <c r="H87" s="36"/>
      <c r="I87" s="36"/>
      <c r="J87" s="36"/>
      <c r="K87" s="36"/>
      <c r="L87" s="3">
        <f t="shared" si="4"/>
        <v>37650.036500000009</v>
      </c>
      <c r="M87" s="36"/>
      <c r="N87" s="36"/>
    </row>
    <row r="88" spans="1:16" ht="12.75" customHeight="1" x14ac:dyDescent="0.2">
      <c r="B88" s="5">
        <v>39</v>
      </c>
      <c r="C88" s="17"/>
      <c r="D88" s="32" t="s">
        <v>73</v>
      </c>
      <c r="E88" s="2">
        <v>1</v>
      </c>
      <c r="F88" s="3">
        <v>60932.22</v>
      </c>
      <c r="K88" s="2"/>
      <c r="L88" s="3">
        <f t="shared" si="4"/>
        <v>65197.475400000003</v>
      </c>
      <c r="M88" s="3"/>
      <c r="N88" s="3"/>
    </row>
    <row r="89" spans="1:16" ht="12.75" customHeight="1" x14ac:dyDescent="0.2">
      <c r="B89" s="5">
        <v>40</v>
      </c>
      <c r="C89" s="17"/>
      <c r="D89" s="32" t="s">
        <v>75</v>
      </c>
      <c r="E89" s="2">
        <v>1</v>
      </c>
      <c r="F89" s="3">
        <v>60932.22</v>
      </c>
      <c r="K89" s="2"/>
      <c r="L89" s="3">
        <f>F89*(1+$O$8)</f>
        <v>65197.475400000003</v>
      </c>
      <c r="M89" s="3"/>
      <c r="N89" s="3"/>
    </row>
    <row r="90" spans="1:16" ht="12.75" customHeight="1" x14ac:dyDescent="0.2">
      <c r="B90" s="5">
        <v>41</v>
      </c>
      <c r="C90" s="17"/>
      <c r="D90" s="56" t="s">
        <v>139</v>
      </c>
      <c r="E90" s="2">
        <v>3</v>
      </c>
      <c r="F90" s="3"/>
      <c r="K90" s="2"/>
    </row>
    <row r="91" spans="1:16" s="58" customFormat="1" ht="12.75" customHeight="1" x14ac:dyDescent="0.25">
      <c r="A91" s="54"/>
      <c r="C91" s="55"/>
      <c r="D91" s="56" t="s">
        <v>140</v>
      </c>
      <c r="E91" s="54"/>
      <c r="F91" s="57">
        <v>60932.22</v>
      </c>
      <c r="G91" s="54"/>
      <c r="H91" s="54"/>
      <c r="I91" s="57"/>
      <c r="J91" s="54"/>
      <c r="K91" s="54"/>
      <c r="L91" s="3">
        <f t="shared" ref="L91:L105" si="5">F91*(1+$O$8)</f>
        <v>65197.475400000003</v>
      </c>
      <c r="M91" s="54"/>
      <c r="N91" s="57"/>
      <c r="O91" s="57"/>
      <c r="P91" s="57"/>
    </row>
    <row r="92" spans="1:16" ht="12.75" customHeight="1" x14ac:dyDescent="0.2">
      <c r="C92" s="17"/>
      <c r="D92" s="32" t="s">
        <v>122</v>
      </c>
      <c r="F92" s="3">
        <v>52085.460000000006</v>
      </c>
      <c r="K92" s="2"/>
      <c r="L92" s="3">
        <f t="shared" si="5"/>
        <v>55731.442200000012</v>
      </c>
      <c r="M92" s="54"/>
      <c r="N92" s="57"/>
    </row>
    <row r="93" spans="1:16" ht="12.75" customHeight="1" x14ac:dyDescent="0.2">
      <c r="B93" s="1"/>
      <c r="C93" s="17"/>
      <c r="D93" s="32" t="s">
        <v>86</v>
      </c>
      <c r="F93" s="3">
        <v>48155.350000000006</v>
      </c>
      <c r="K93" s="2"/>
      <c r="L93" s="3">
        <f t="shared" si="5"/>
        <v>51526.224500000011</v>
      </c>
      <c r="M93" s="54"/>
      <c r="N93" s="57"/>
    </row>
    <row r="94" spans="1:16" s="64" customFormat="1" ht="12.75" customHeight="1" x14ac:dyDescent="0.2">
      <c r="A94" s="62"/>
      <c r="B94" s="63"/>
      <c r="D94" s="64" t="s">
        <v>138</v>
      </c>
      <c r="E94" s="65"/>
      <c r="F94" s="65">
        <v>44522.700000000004</v>
      </c>
      <c r="G94" s="65"/>
      <c r="H94" s="36"/>
      <c r="I94" s="65"/>
      <c r="J94" s="36"/>
      <c r="K94" s="65"/>
      <c r="L94" s="3">
        <f t="shared" si="5"/>
        <v>47639.289000000004</v>
      </c>
      <c r="M94" s="54"/>
      <c r="N94" s="57"/>
    </row>
    <row r="95" spans="1:16" ht="12.75" customHeight="1" x14ac:dyDescent="0.2">
      <c r="B95" s="5">
        <v>42</v>
      </c>
      <c r="C95" s="17"/>
      <c r="D95" s="32" t="s">
        <v>76</v>
      </c>
      <c r="E95" s="2">
        <v>1</v>
      </c>
      <c r="F95" s="3">
        <v>60932.22</v>
      </c>
      <c r="K95" s="2"/>
      <c r="L95" s="3">
        <f t="shared" si="5"/>
        <v>65197.475400000003</v>
      </c>
      <c r="M95" s="3"/>
      <c r="N95" s="3"/>
    </row>
    <row r="96" spans="1:16" ht="12.75" customHeight="1" x14ac:dyDescent="0.2">
      <c r="B96" s="5">
        <v>43</v>
      </c>
      <c r="C96" s="17"/>
      <c r="D96" s="32" t="s">
        <v>78</v>
      </c>
      <c r="E96" s="2">
        <v>2</v>
      </c>
      <c r="F96" s="3">
        <v>59702.109479999999</v>
      </c>
      <c r="K96" s="2"/>
      <c r="L96" s="3">
        <f t="shared" si="5"/>
        <v>63881.2571436</v>
      </c>
      <c r="M96" s="3"/>
      <c r="N96" s="3"/>
    </row>
    <row r="97" spans="2:14" ht="12.75" customHeight="1" x14ac:dyDescent="0.2">
      <c r="B97" s="5">
        <v>44</v>
      </c>
      <c r="C97" s="17"/>
      <c r="D97" s="32" t="s">
        <v>79</v>
      </c>
      <c r="E97" s="2">
        <v>1</v>
      </c>
      <c r="F97" s="3">
        <v>58588.920000000006</v>
      </c>
      <c r="K97" s="2"/>
      <c r="L97" s="3">
        <f t="shared" si="5"/>
        <v>62690.144400000012</v>
      </c>
      <c r="M97" s="3"/>
      <c r="N97" s="3"/>
    </row>
    <row r="98" spans="2:14" ht="12.75" customHeight="1" x14ac:dyDescent="0.2">
      <c r="B98" s="5">
        <v>45</v>
      </c>
      <c r="C98" s="17"/>
      <c r="D98" s="32" t="s">
        <v>80</v>
      </c>
      <c r="E98" s="2">
        <v>1</v>
      </c>
      <c r="F98" s="3">
        <v>56335.5</v>
      </c>
      <c r="K98" s="2"/>
      <c r="L98" s="3">
        <f t="shared" si="5"/>
        <v>60278.985000000001</v>
      </c>
      <c r="M98" s="3"/>
      <c r="N98" s="3"/>
    </row>
    <row r="99" spans="2:14" ht="12.75" customHeight="1" x14ac:dyDescent="0.2">
      <c r="B99" s="5">
        <v>46</v>
      </c>
      <c r="C99" s="17"/>
      <c r="D99" s="32" t="s">
        <v>82</v>
      </c>
      <c r="E99" s="2">
        <v>1</v>
      </c>
      <c r="F99" s="3">
        <v>52085.460000000006</v>
      </c>
      <c r="K99" s="2"/>
      <c r="L99" s="3">
        <f t="shared" si="5"/>
        <v>55731.442200000012</v>
      </c>
      <c r="M99" s="3"/>
      <c r="N99" s="3"/>
    </row>
    <row r="100" spans="2:14" ht="12.75" customHeight="1" x14ac:dyDescent="0.2">
      <c r="B100" s="5">
        <v>47</v>
      </c>
      <c r="C100" s="17"/>
      <c r="D100" s="1" t="s">
        <v>83</v>
      </c>
      <c r="E100" s="2">
        <v>1</v>
      </c>
      <c r="F100" s="3">
        <v>51032.895649999999</v>
      </c>
      <c r="K100" s="2"/>
      <c r="L100" s="3">
        <f t="shared" si="5"/>
        <v>54605.198345500001</v>
      </c>
      <c r="M100" s="3"/>
      <c r="N100" s="3"/>
    </row>
    <row r="101" spans="2:14" ht="12.75" customHeight="1" x14ac:dyDescent="0.2">
      <c r="B101" s="5">
        <v>48</v>
      </c>
      <c r="C101" s="17"/>
      <c r="D101" s="1" t="s">
        <v>85</v>
      </c>
      <c r="E101" s="2">
        <v>1</v>
      </c>
      <c r="F101" s="3">
        <v>50081.350000000006</v>
      </c>
      <c r="K101" s="2"/>
      <c r="L101" s="3">
        <f t="shared" si="5"/>
        <v>53587.044500000011</v>
      </c>
      <c r="M101" s="3"/>
      <c r="N101" s="3"/>
    </row>
    <row r="102" spans="2:14" ht="12.75" customHeight="1" x14ac:dyDescent="0.2">
      <c r="B102" s="5">
        <v>49</v>
      </c>
      <c r="C102" s="17"/>
      <c r="D102" s="32" t="s">
        <v>84</v>
      </c>
      <c r="E102" s="2">
        <v>1</v>
      </c>
      <c r="F102" s="3">
        <v>50081.350000000006</v>
      </c>
      <c r="K102" s="2"/>
      <c r="L102" s="3">
        <f t="shared" si="5"/>
        <v>53587.044500000011</v>
      </c>
      <c r="M102" s="3"/>
      <c r="N102" s="3"/>
    </row>
    <row r="103" spans="2:14" ht="12.75" customHeight="1" x14ac:dyDescent="0.2">
      <c r="B103" s="5">
        <v>50</v>
      </c>
      <c r="C103" s="17"/>
      <c r="D103" s="1" t="s">
        <v>87</v>
      </c>
      <c r="E103" s="2">
        <v>1</v>
      </c>
      <c r="F103" s="3">
        <v>48155.350000000006</v>
      </c>
      <c r="K103" s="2"/>
      <c r="L103" s="3">
        <f t="shared" si="5"/>
        <v>51526.224500000011</v>
      </c>
      <c r="M103" s="3"/>
      <c r="N103" s="3"/>
    </row>
    <row r="104" spans="2:14" ht="12.75" customHeight="1" x14ac:dyDescent="0.2">
      <c r="B104" s="5">
        <v>51</v>
      </c>
      <c r="C104" s="17"/>
      <c r="D104" s="1" t="s">
        <v>89</v>
      </c>
      <c r="E104" s="2">
        <v>6</v>
      </c>
      <c r="F104" s="3">
        <v>46303.18</v>
      </c>
      <c r="K104" s="2"/>
      <c r="L104" s="3">
        <f t="shared" si="5"/>
        <v>49544.402600000001</v>
      </c>
      <c r="M104" s="3"/>
      <c r="N104" s="3"/>
    </row>
    <row r="105" spans="2:14" ht="12.75" customHeight="1" x14ac:dyDescent="0.2">
      <c r="B105" s="5">
        <v>52</v>
      </c>
      <c r="C105" s="17"/>
      <c r="D105" s="32" t="s">
        <v>92</v>
      </c>
      <c r="E105" s="2">
        <v>1</v>
      </c>
      <c r="F105" s="3">
        <v>39580.370000000003</v>
      </c>
      <c r="K105" s="2"/>
      <c r="L105" s="3">
        <f t="shared" si="5"/>
        <v>42350.995900000002</v>
      </c>
      <c r="M105" s="3"/>
      <c r="N105" s="3"/>
    </row>
    <row r="106" spans="2:14" ht="12.75" customHeight="1" x14ac:dyDescent="0.2">
      <c r="B106" s="5">
        <v>53</v>
      </c>
      <c r="C106" s="17"/>
      <c r="D106" s="1" t="s">
        <v>93</v>
      </c>
      <c r="E106" s="2">
        <v>4</v>
      </c>
      <c r="F106" s="3">
        <v>38057.760000000002</v>
      </c>
      <c r="K106" s="2"/>
      <c r="L106" s="3">
        <f>F106*(1+$O$8)</f>
        <v>40721.803200000002</v>
      </c>
      <c r="M106" s="3"/>
      <c r="N106" s="3"/>
    </row>
    <row r="107" spans="2:14" ht="12.75" customHeight="1" x14ac:dyDescent="0.2">
      <c r="B107" s="19"/>
      <c r="C107" s="17"/>
      <c r="D107" s="20" t="s">
        <v>1</v>
      </c>
      <c r="E107" s="33">
        <f>SUM(E14:E106)</f>
        <v>99</v>
      </c>
      <c r="F107" s="21"/>
      <c r="G107" s="6">
        <f>SUM(G14:G106)</f>
        <v>0</v>
      </c>
      <c r="I107" s="6">
        <f>SUM(I14:I106)</f>
        <v>0</v>
      </c>
      <c r="K107" s="6">
        <f>SUM(K14:K106)</f>
        <v>0</v>
      </c>
      <c r="M107" s="6">
        <f>SUM(M14:M106)</f>
        <v>0</v>
      </c>
      <c r="N107" s="3"/>
    </row>
    <row r="108" spans="2:14" ht="12.75" customHeight="1" x14ac:dyDescent="0.2">
      <c r="C108" s="17"/>
      <c r="F108" s="3"/>
      <c r="N108" s="3"/>
    </row>
    <row r="109" spans="2:14" ht="12.75" customHeight="1" x14ac:dyDescent="0.2">
      <c r="C109" s="17"/>
      <c r="D109" s="1" t="s">
        <v>4</v>
      </c>
      <c r="E109" s="3"/>
      <c r="F109" s="3"/>
      <c r="M109" s="3"/>
      <c r="N109" s="3"/>
    </row>
    <row r="110" spans="2:14" ht="12.75" customHeight="1" x14ac:dyDescent="0.2">
      <c r="C110" s="17"/>
      <c r="D110" s="1" t="s">
        <v>10</v>
      </c>
      <c r="E110" s="3"/>
      <c r="F110" s="3"/>
      <c r="M110" s="3"/>
      <c r="N110" s="3"/>
    </row>
    <row r="111" spans="2:14" ht="12.75" customHeight="1" x14ac:dyDescent="0.2">
      <c r="B111" s="19">
        <v>54</v>
      </c>
      <c r="C111" s="17"/>
      <c r="D111" s="17" t="s">
        <v>23</v>
      </c>
      <c r="E111" s="18">
        <v>2</v>
      </c>
      <c r="F111" s="21">
        <v>132400.10535520292</v>
      </c>
      <c r="L111" s="3">
        <f>F111*(1+$O$8)</f>
        <v>141668.11273006714</v>
      </c>
      <c r="M111" s="3"/>
      <c r="N111" s="3"/>
    </row>
    <row r="112" spans="2:14" ht="12.75" customHeight="1" x14ac:dyDescent="0.2">
      <c r="B112" s="19">
        <v>55</v>
      </c>
      <c r="C112" s="17"/>
      <c r="D112" s="17" t="s">
        <v>22</v>
      </c>
      <c r="E112" s="18">
        <v>1</v>
      </c>
      <c r="F112" s="21">
        <v>120203.12900753497</v>
      </c>
      <c r="K112" s="9"/>
      <c r="L112" s="3">
        <f>F112*(1+$O$8)</f>
        <v>128617.34803806242</v>
      </c>
      <c r="M112" s="3"/>
      <c r="N112" s="3"/>
    </row>
    <row r="113" spans="2:14" ht="12.75" customHeight="1" x14ac:dyDescent="0.25">
      <c r="B113" s="41"/>
      <c r="C113" s="17"/>
      <c r="D113" s="20" t="s">
        <v>1</v>
      </c>
      <c r="E113" s="40">
        <f>SUM(E111:E112)</f>
        <v>3</v>
      </c>
      <c r="F113" s="41"/>
      <c r="G113" s="40">
        <f>SUM(G111:G112)</f>
        <v>0</v>
      </c>
      <c r="I113" s="40">
        <f>SUM(I111:I112)</f>
        <v>0</v>
      </c>
      <c r="K113" s="18">
        <f>SUM(K111:K112)</f>
        <v>0</v>
      </c>
      <c r="M113" s="40">
        <f>SUM(M111:M112)</f>
        <v>0</v>
      </c>
      <c r="N113" s="3"/>
    </row>
    <row r="114" spans="2:14" ht="12.75" customHeight="1" x14ac:dyDescent="0.2">
      <c r="C114" s="17"/>
      <c r="D114" s="7"/>
      <c r="E114" s="3"/>
      <c r="F114" s="3"/>
      <c r="M114" s="3"/>
      <c r="N114" s="3"/>
    </row>
    <row r="115" spans="2:14" ht="12.75" customHeight="1" x14ac:dyDescent="0.2">
      <c r="C115" s="17"/>
      <c r="D115" s="1" t="s">
        <v>21</v>
      </c>
      <c r="E115" s="3"/>
      <c r="F115" s="3"/>
      <c r="M115" s="3"/>
      <c r="N115" s="3"/>
    </row>
    <row r="116" spans="2:14" ht="12.75" customHeight="1" x14ac:dyDescent="0.2">
      <c r="C116" s="17"/>
      <c r="D116" s="1" t="s">
        <v>10</v>
      </c>
      <c r="E116" s="3"/>
      <c r="F116" s="3"/>
      <c r="M116" s="3"/>
      <c r="N116" s="3"/>
    </row>
    <row r="117" spans="2:14" ht="12.75" customHeight="1" x14ac:dyDescent="0.2">
      <c r="B117" s="19">
        <v>56</v>
      </c>
      <c r="C117" s="17"/>
      <c r="D117" s="17" t="s">
        <v>9</v>
      </c>
      <c r="E117" s="18">
        <v>43</v>
      </c>
      <c r="F117" s="21">
        <v>100849.63340115908</v>
      </c>
      <c r="L117" s="3">
        <f>F117*(1+$O$8)</f>
        <v>107909.10773924022</v>
      </c>
      <c r="M117" s="3"/>
      <c r="N117" s="3"/>
    </row>
    <row r="118" spans="2:14" ht="12.75" customHeight="1" x14ac:dyDescent="0.2">
      <c r="B118" s="19">
        <v>57</v>
      </c>
      <c r="C118" s="17"/>
      <c r="D118" s="17" t="s">
        <v>8</v>
      </c>
      <c r="E118" s="22">
        <v>75</v>
      </c>
      <c r="F118" s="21">
        <v>50755.498279905842</v>
      </c>
      <c r="J118" s="21"/>
      <c r="K118" s="9"/>
      <c r="L118" s="3">
        <f>F118*(1+$O$8)</f>
        <v>54308.383159499252</v>
      </c>
      <c r="M118" s="3"/>
      <c r="N118" s="3"/>
    </row>
    <row r="119" spans="2:14" ht="12.75" customHeight="1" x14ac:dyDescent="0.2">
      <c r="B119" s="19"/>
      <c r="C119" s="17"/>
      <c r="D119" s="20" t="s">
        <v>1</v>
      </c>
      <c r="E119" s="18">
        <f>SUM(E117:E118)</f>
        <v>118</v>
      </c>
      <c r="F119" s="21"/>
      <c r="G119" s="40">
        <f>SUM(G117:G118)</f>
        <v>0</v>
      </c>
      <c r="I119" s="40">
        <f>SUM(I117:I118)</f>
        <v>0</v>
      </c>
      <c r="K119" s="18">
        <f>SUM(K117:K118)</f>
        <v>0</v>
      </c>
      <c r="M119" s="40">
        <f>SUM(M117:M118)</f>
        <v>0</v>
      </c>
      <c r="N119" s="3"/>
    </row>
    <row r="120" spans="2:14" ht="12.75" customHeight="1" x14ac:dyDescent="0.2">
      <c r="C120" s="17"/>
      <c r="F120" s="3"/>
      <c r="N120" s="3"/>
    </row>
    <row r="121" spans="2:14" ht="12.75" customHeight="1" x14ac:dyDescent="0.2">
      <c r="C121" s="17"/>
      <c r="D121" s="10" t="s">
        <v>20</v>
      </c>
      <c r="E121" s="3"/>
      <c r="F121" s="3"/>
      <c r="M121" s="3"/>
      <c r="N121" s="3"/>
    </row>
    <row r="122" spans="2:14" ht="12.75" customHeight="1" x14ac:dyDescent="0.2">
      <c r="C122" s="17"/>
      <c r="D122" s="10"/>
      <c r="E122" s="3"/>
      <c r="F122" s="3"/>
      <c r="M122" s="3"/>
      <c r="N122" s="3"/>
    </row>
    <row r="123" spans="2:14" ht="12.75" customHeight="1" x14ac:dyDescent="0.2">
      <c r="C123" s="17"/>
      <c r="D123" s="1" t="s">
        <v>4</v>
      </c>
      <c r="E123" s="3"/>
      <c r="F123" s="3"/>
      <c r="M123" s="3"/>
      <c r="N123" s="3"/>
    </row>
    <row r="124" spans="2:14" ht="12.75" customHeight="1" x14ac:dyDescent="0.2">
      <c r="C124" s="17"/>
      <c r="D124" s="1" t="s">
        <v>13</v>
      </c>
      <c r="E124" s="3"/>
      <c r="F124" s="3"/>
      <c r="M124" s="3"/>
      <c r="N124" s="3"/>
    </row>
    <row r="125" spans="2:14" ht="12.75" customHeight="1" x14ac:dyDescent="0.2">
      <c r="B125" s="19">
        <v>58</v>
      </c>
      <c r="C125" s="17"/>
      <c r="D125" s="17" t="s">
        <v>19</v>
      </c>
      <c r="E125" s="18">
        <v>1</v>
      </c>
      <c r="F125" s="21">
        <v>100848.13371145692</v>
      </c>
      <c r="L125" s="3">
        <f>F125*(1+$O$8)</f>
        <v>107907.50307125891</v>
      </c>
      <c r="M125" s="3"/>
      <c r="N125" s="3"/>
    </row>
    <row r="126" spans="2:14" ht="12.75" customHeight="1" x14ac:dyDescent="0.2">
      <c r="B126" s="19">
        <v>59</v>
      </c>
      <c r="C126" s="17"/>
      <c r="D126" s="17" t="s">
        <v>18</v>
      </c>
      <c r="E126" s="22">
        <v>1</v>
      </c>
      <c r="F126" s="21">
        <v>85435.822642357729</v>
      </c>
      <c r="K126" s="9"/>
      <c r="L126" s="3">
        <f>F126*(1+$O$8)</f>
        <v>91416.330227322775</v>
      </c>
      <c r="M126" s="3"/>
      <c r="N126" s="3"/>
    </row>
    <row r="127" spans="2:14" ht="12.75" customHeight="1" x14ac:dyDescent="0.2">
      <c r="B127" s="19"/>
      <c r="C127" s="17"/>
      <c r="D127" s="20" t="s">
        <v>1</v>
      </c>
      <c r="E127" s="18">
        <f>SUM(E125:E126)</f>
        <v>2</v>
      </c>
      <c r="F127" s="21"/>
      <c r="G127" s="6">
        <f>SUM(G125:G126)</f>
        <v>0</v>
      </c>
      <c r="I127" s="6">
        <f>SUM(I125:I126)</f>
        <v>0</v>
      </c>
      <c r="K127" s="3">
        <f>SUM(K125:K126)</f>
        <v>0</v>
      </c>
      <c r="M127" s="6">
        <f>SUM(M125:M126)</f>
        <v>0</v>
      </c>
      <c r="N127" s="3"/>
    </row>
    <row r="128" spans="2:14" ht="12.75" customHeight="1" x14ac:dyDescent="0.2">
      <c r="C128" s="17"/>
      <c r="D128" s="7"/>
      <c r="E128" s="3"/>
      <c r="F128" s="3"/>
      <c r="M128" s="3"/>
      <c r="N128" s="3"/>
    </row>
    <row r="129" spans="2:14" ht="12.75" customHeight="1" x14ac:dyDescent="0.2">
      <c r="C129" s="17"/>
      <c r="D129" s="1" t="s">
        <v>4</v>
      </c>
      <c r="E129" s="3"/>
      <c r="F129" s="3"/>
      <c r="M129" s="3"/>
      <c r="N129" s="3"/>
    </row>
    <row r="130" spans="2:14" ht="12.75" customHeight="1" x14ac:dyDescent="0.2">
      <c r="C130" s="17"/>
      <c r="D130" s="1" t="s">
        <v>10</v>
      </c>
      <c r="E130" s="3"/>
      <c r="F130" s="3"/>
      <c r="M130" s="3"/>
      <c r="N130" s="3"/>
    </row>
    <row r="131" spans="2:14" ht="12.75" customHeight="1" x14ac:dyDescent="0.2">
      <c r="B131" s="19">
        <v>60</v>
      </c>
      <c r="C131" s="17"/>
      <c r="D131" s="17" t="s">
        <v>17</v>
      </c>
      <c r="E131" s="18">
        <v>1</v>
      </c>
      <c r="F131" s="21">
        <v>115473.10768692207</v>
      </c>
      <c r="L131" s="3">
        <f>F131*(1+$O$8)</f>
        <v>123556.22522500662</v>
      </c>
      <c r="M131" s="3"/>
      <c r="N131" s="3"/>
    </row>
    <row r="132" spans="2:14" ht="12.75" customHeight="1" x14ac:dyDescent="0.2">
      <c r="B132" s="19">
        <v>61</v>
      </c>
      <c r="C132" s="17"/>
      <c r="D132" s="17" t="s">
        <v>9</v>
      </c>
      <c r="E132" s="22">
        <v>12</v>
      </c>
      <c r="F132" s="21">
        <v>100849.63340115908</v>
      </c>
      <c r="K132" s="9"/>
      <c r="L132" s="3">
        <f>F132*(1+$O$8)</f>
        <v>107909.10773924022</v>
      </c>
      <c r="M132" s="3"/>
      <c r="N132" s="3"/>
    </row>
    <row r="133" spans="2:14" ht="12.75" customHeight="1" x14ac:dyDescent="0.2">
      <c r="B133" s="19"/>
      <c r="C133" s="17"/>
      <c r="D133" s="20" t="s">
        <v>1</v>
      </c>
      <c r="E133" s="18">
        <f>SUM(E131:E132)</f>
        <v>13</v>
      </c>
      <c r="F133" s="18"/>
      <c r="G133" s="6">
        <f>SUM(G131:G132)</f>
        <v>0</v>
      </c>
      <c r="I133" s="6">
        <f>SUM(I131:I132)</f>
        <v>0</v>
      </c>
      <c r="K133" s="3">
        <f>SUM(K131:K132)</f>
        <v>0</v>
      </c>
      <c r="M133" s="6">
        <f>SUM(M131:M132)</f>
        <v>0</v>
      </c>
      <c r="N133" s="3"/>
    </row>
    <row r="134" spans="2:14" ht="12.75" customHeight="1" x14ac:dyDescent="0.2">
      <c r="C134" s="17"/>
    </row>
    <row r="135" spans="2:14" ht="12.75" customHeight="1" x14ac:dyDescent="0.2">
      <c r="C135" s="17"/>
      <c r="D135" s="1" t="s">
        <v>94</v>
      </c>
      <c r="E135" s="18"/>
      <c r="F135" s="18"/>
      <c r="G135" s="3"/>
      <c r="I135" s="3"/>
    </row>
    <row r="136" spans="2:14" ht="12.75" customHeight="1" x14ac:dyDescent="0.2">
      <c r="C136" s="17"/>
      <c r="D136" s="1" t="s">
        <v>141</v>
      </c>
      <c r="E136" s="18"/>
      <c r="F136" s="18"/>
      <c r="G136" s="3"/>
      <c r="I136" s="3"/>
    </row>
    <row r="137" spans="2:14" ht="12.75" customHeight="1" x14ac:dyDescent="0.2">
      <c r="B137" s="5">
        <v>62</v>
      </c>
      <c r="C137" s="17"/>
      <c r="D137" s="1" t="s">
        <v>95</v>
      </c>
      <c r="E137" s="18">
        <v>1</v>
      </c>
      <c r="F137" s="21">
        <v>54168.75</v>
      </c>
      <c r="G137" s="18"/>
      <c r="H137" s="18"/>
      <c r="I137" s="18"/>
      <c r="J137" s="18"/>
      <c r="K137" s="18"/>
      <c r="L137" s="3">
        <f t="shared" ref="L137:L138" si="6">F137*(1+$O$8)</f>
        <v>57960.5625</v>
      </c>
      <c r="M137" s="3"/>
      <c r="N137" s="3"/>
    </row>
    <row r="138" spans="2:14" ht="12.75" customHeight="1" x14ac:dyDescent="0.2">
      <c r="B138" s="5">
        <v>63</v>
      </c>
      <c r="C138" s="17"/>
      <c r="D138" s="1" t="s">
        <v>96</v>
      </c>
      <c r="E138" s="18">
        <v>1</v>
      </c>
      <c r="F138" s="21">
        <v>46303.18</v>
      </c>
      <c r="G138" s="18"/>
      <c r="H138" s="18"/>
      <c r="I138" s="18"/>
      <c r="J138" s="18"/>
      <c r="K138" s="18"/>
      <c r="L138" s="3">
        <f t="shared" si="6"/>
        <v>49544.402600000001</v>
      </c>
      <c r="M138" s="3"/>
      <c r="N138" s="3"/>
    </row>
    <row r="139" spans="2:14" ht="12.75" customHeight="1" x14ac:dyDescent="0.2">
      <c r="B139" s="5">
        <v>64</v>
      </c>
      <c r="C139" s="17"/>
      <c r="D139" s="1" t="s">
        <v>93</v>
      </c>
      <c r="E139" s="18">
        <v>2</v>
      </c>
      <c r="F139" s="21">
        <v>38057.760000000002</v>
      </c>
      <c r="G139" s="18"/>
      <c r="K139" s="18"/>
      <c r="L139" s="3">
        <f>F139*(1+$O$8)</f>
        <v>40721.803200000002</v>
      </c>
      <c r="M139" s="3"/>
      <c r="N139" s="3"/>
    </row>
    <row r="140" spans="2:14" ht="12.75" customHeight="1" x14ac:dyDescent="0.2">
      <c r="C140" s="17"/>
      <c r="D140" s="20" t="s">
        <v>1</v>
      </c>
      <c r="E140" s="40">
        <f>SUM(E137:E139)</f>
        <v>4</v>
      </c>
      <c r="F140" s="18"/>
      <c r="G140" s="40">
        <f>SUM(G137:G139)</f>
        <v>0</v>
      </c>
      <c r="I140" s="40">
        <f>SUM(I137:I139)</f>
        <v>0</v>
      </c>
      <c r="K140" s="40">
        <f>SUM(K137:K139)</f>
        <v>0</v>
      </c>
      <c r="M140" s="40">
        <f>SUM(M137:M139)</f>
        <v>0</v>
      </c>
    </row>
    <row r="141" spans="2:14" ht="12.75" customHeight="1" x14ac:dyDescent="0.2">
      <c r="B141" s="19"/>
      <c r="C141" s="17"/>
      <c r="D141" s="20"/>
      <c r="E141" s="18"/>
      <c r="F141" s="18"/>
      <c r="G141" s="3"/>
      <c r="I141" s="3"/>
    </row>
    <row r="142" spans="2:14" ht="12.75" customHeight="1" x14ac:dyDescent="0.2">
      <c r="C142" s="17"/>
      <c r="D142" s="1" t="s">
        <v>61</v>
      </c>
      <c r="E142" s="6">
        <f>E140+E133+E127+E119+E107+E113</f>
        <v>239</v>
      </c>
      <c r="F142" s="3"/>
      <c r="G142" s="6">
        <f>G140+G133+G127+G119+G107+G113</f>
        <v>0</v>
      </c>
      <c r="I142" s="6">
        <f>I140+I133+I127+I119+I107+I113</f>
        <v>0</v>
      </c>
      <c r="K142" s="6">
        <f>K140+K133+K127+K119+K107+K113</f>
        <v>0</v>
      </c>
      <c r="M142" s="6">
        <f>M140+M133+M127+M119+M107+M113</f>
        <v>0</v>
      </c>
      <c r="N142" s="3"/>
    </row>
    <row r="143" spans="2:14" ht="12.75" customHeight="1" x14ac:dyDescent="0.2">
      <c r="C143" s="17"/>
    </row>
    <row r="144" spans="2:14" ht="12.75" customHeight="1" x14ac:dyDescent="0.2">
      <c r="C144" s="17"/>
      <c r="D144" s="10" t="s">
        <v>16</v>
      </c>
      <c r="E144" s="3"/>
      <c r="F144" s="3"/>
      <c r="M144" s="3"/>
      <c r="N144" s="3"/>
    </row>
    <row r="145" spans="1:17" ht="12.75" customHeight="1" x14ac:dyDescent="0.2">
      <c r="C145" s="17"/>
      <c r="D145" s="10"/>
      <c r="E145" s="3"/>
      <c r="F145" s="3"/>
      <c r="M145" s="3"/>
      <c r="N145" s="3"/>
    </row>
    <row r="146" spans="1:17" ht="12.75" customHeight="1" x14ac:dyDescent="0.2">
      <c r="C146" s="17"/>
      <c r="D146" s="1" t="s">
        <v>4</v>
      </c>
      <c r="E146" s="3"/>
      <c r="F146" s="3"/>
      <c r="M146" s="3"/>
      <c r="N146" s="3"/>
    </row>
    <row r="147" spans="1:17" ht="12.75" customHeight="1" x14ac:dyDescent="0.2">
      <c r="C147" s="17"/>
      <c r="D147" s="1" t="s">
        <v>13</v>
      </c>
      <c r="E147" s="3"/>
      <c r="F147" s="3"/>
      <c r="M147" s="3"/>
      <c r="N147" s="3"/>
    </row>
    <row r="148" spans="1:17" ht="12.75" customHeight="1" x14ac:dyDescent="0.2">
      <c r="B148" s="19">
        <v>65</v>
      </c>
      <c r="C148" s="17"/>
      <c r="D148" s="17" t="s">
        <v>12</v>
      </c>
      <c r="E148" s="18">
        <v>1</v>
      </c>
      <c r="F148" s="3">
        <v>123862.37188080554</v>
      </c>
      <c r="G148" s="18"/>
      <c r="I148" s="18"/>
      <c r="K148" s="18"/>
      <c r="L148" s="3">
        <f>F148*(1+$O$8)</f>
        <v>132532.73791246195</v>
      </c>
      <c r="M148" s="3"/>
      <c r="N148" s="3"/>
    </row>
    <row r="149" spans="1:17" ht="12.75" customHeight="1" x14ac:dyDescent="0.2">
      <c r="B149" s="19">
        <v>66</v>
      </c>
      <c r="C149" s="17"/>
      <c r="D149" s="17" t="s">
        <v>15</v>
      </c>
      <c r="E149" s="21">
        <v>1</v>
      </c>
      <c r="F149" s="3">
        <v>97973.228552416025</v>
      </c>
      <c r="G149" s="21"/>
      <c r="I149" s="21"/>
      <c r="K149" s="21"/>
      <c r="L149" s="3">
        <f>F149*(1+$O$8)</f>
        <v>104831.35455108515</v>
      </c>
      <c r="M149" s="3"/>
      <c r="N149" s="3"/>
    </row>
    <row r="150" spans="1:17" s="35" customFormat="1" ht="12.75" customHeight="1" x14ac:dyDescent="0.2">
      <c r="A150" s="34"/>
      <c r="B150" s="19">
        <v>67</v>
      </c>
      <c r="D150" s="35" t="s">
        <v>100</v>
      </c>
      <c r="E150" s="36">
        <v>1</v>
      </c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1:17" s="35" customFormat="1" ht="12.75" customHeight="1" x14ac:dyDescent="0.2">
      <c r="A151" s="34"/>
      <c r="D151" s="35" t="s">
        <v>101</v>
      </c>
      <c r="E151" s="36"/>
      <c r="F151" s="36">
        <v>83389.38</v>
      </c>
      <c r="G151" s="36"/>
      <c r="H151" s="36"/>
      <c r="I151" s="36"/>
      <c r="J151" s="36"/>
      <c r="K151" s="36"/>
      <c r="L151" s="36">
        <f t="shared" ref="L151:L157" si="7">F151*(1+$O$8)</f>
        <v>89226.636600000013</v>
      </c>
      <c r="M151" s="36"/>
      <c r="N151" s="36"/>
    </row>
    <row r="152" spans="1:17" s="35" customFormat="1" ht="12.75" customHeight="1" x14ac:dyDescent="0.2">
      <c r="A152" s="34"/>
      <c r="B152" s="37"/>
      <c r="D152" s="35" t="s">
        <v>65</v>
      </c>
      <c r="E152" s="36"/>
      <c r="F152" s="36">
        <v>68539.92</v>
      </c>
      <c r="G152" s="36"/>
      <c r="H152" s="36"/>
      <c r="I152" s="36"/>
      <c r="J152" s="36"/>
      <c r="K152" s="36"/>
      <c r="L152" s="36">
        <f t="shared" si="7"/>
        <v>73337.714399999997</v>
      </c>
      <c r="M152" s="36"/>
      <c r="N152" s="36"/>
    </row>
    <row r="153" spans="1:17" s="35" customFormat="1" ht="12.75" customHeight="1" x14ac:dyDescent="0.2">
      <c r="A153" s="34"/>
      <c r="D153" s="35" t="s">
        <v>68</v>
      </c>
      <c r="E153" s="36"/>
      <c r="F153" s="36">
        <v>65904.510000000009</v>
      </c>
      <c r="G153" s="36"/>
      <c r="H153" s="36"/>
      <c r="I153" s="36"/>
      <c r="J153" s="36"/>
      <c r="K153" s="36"/>
      <c r="L153" s="36">
        <f t="shared" si="7"/>
        <v>70517.825700000016</v>
      </c>
      <c r="M153" s="36"/>
      <c r="N153" s="36"/>
    </row>
    <row r="154" spans="1:17" s="35" customFormat="1" ht="12.75" customHeight="1" x14ac:dyDescent="0.2">
      <c r="A154" s="34"/>
      <c r="D154" s="35" t="s">
        <v>102</v>
      </c>
      <c r="E154" s="36"/>
      <c r="F154" s="36">
        <v>63369.68</v>
      </c>
      <c r="G154" s="36"/>
      <c r="H154" s="36"/>
      <c r="I154" s="36"/>
      <c r="J154" s="36"/>
      <c r="K154" s="36"/>
      <c r="L154" s="36">
        <f t="shared" si="7"/>
        <v>67805.5576</v>
      </c>
      <c r="M154" s="36"/>
      <c r="N154" s="36"/>
    </row>
    <row r="155" spans="1:17" s="35" customFormat="1" ht="12.75" customHeight="1" x14ac:dyDescent="0.2">
      <c r="A155" s="34"/>
      <c r="B155" s="37"/>
      <c r="D155" s="35" t="s">
        <v>103</v>
      </c>
      <c r="E155" s="36"/>
      <c r="F155" s="36">
        <v>60932.22</v>
      </c>
      <c r="G155" s="36"/>
      <c r="H155" s="36"/>
      <c r="I155" s="36"/>
      <c r="J155" s="36"/>
      <c r="K155" s="36"/>
      <c r="L155" s="36">
        <f t="shared" si="7"/>
        <v>65197.475400000003</v>
      </c>
      <c r="M155" s="36"/>
      <c r="N155" s="36"/>
    </row>
    <row r="156" spans="1:17" s="35" customFormat="1" ht="12.75" customHeight="1" x14ac:dyDescent="0.2">
      <c r="A156" s="34"/>
      <c r="B156" s="37"/>
      <c r="D156" s="35" t="s">
        <v>104</v>
      </c>
      <c r="E156" s="36"/>
      <c r="F156" s="36">
        <v>54168.75</v>
      </c>
      <c r="G156" s="36"/>
      <c r="H156" s="36"/>
      <c r="I156" s="36"/>
      <c r="J156" s="36"/>
      <c r="K156" s="36"/>
      <c r="L156" s="36">
        <f t="shared" si="7"/>
        <v>57960.5625</v>
      </c>
      <c r="M156" s="36"/>
      <c r="N156" s="36"/>
    </row>
    <row r="157" spans="1:17" s="35" customFormat="1" ht="12.75" customHeight="1" x14ac:dyDescent="0.2">
      <c r="A157" s="34"/>
      <c r="D157" s="35" t="s">
        <v>123</v>
      </c>
      <c r="E157" s="36"/>
      <c r="F157" s="36">
        <v>50081.350000000006</v>
      </c>
      <c r="G157" s="36"/>
      <c r="H157" s="36"/>
      <c r="I157" s="36"/>
      <c r="J157" s="36"/>
      <c r="K157" s="36"/>
      <c r="L157" s="36">
        <f t="shared" si="7"/>
        <v>53587.044500000011</v>
      </c>
      <c r="M157" s="36"/>
      <c r="N157" s="36"/>
    </row>
    <row r="158" spans="1:17" s="35" customFormat="1" ht="12.75" customHeight="1" x14ac:dyDescent="0.2">
      <c r="A158" s="34"/>
      <c r="D158" s="35" t="s">
        <v>124</v>
      </c>
      <c r="E158" s="36"/>
      <c r="F158" s="36">
        <v>46303.18</v>
      </c>
      <c r="G158" s="36"/>
      <c r="H158" s="36"/>
      <c r="I158" s="36"/>
      <c r="J158" s="36"/>
      <c r="K158" s="36"/>
      <c r="L158" s="36">
        <f>F158*(1+$O$8)</f>
        <v>49544.402600000001</v>
      </c>
      <c r="M158" s="36"/>
      <c r="N158" s="36"/>
    </row>
    <row r="159" spans="1:17" ht="12.75" customHeight="1" x14ac:dyDescent="0.2">
      <c r="B159" s="5">
        <v>68</v>
      </c>
      <c r="C159" s="1"/>
      <c r="D159" s="39" t="s">
        <v>115</v>
      </c>
      <c r="E159" s="3">
        <v>10</v>
      </c>
      <c r="F159" s="3"/>
      <c r="G159" s="3"/>
      <c r="I159" s="3"/>
      <c r="J159" s="36"/>
      <c r="M159" s="3"/>
      <c r="N159" s="36"/>
      <c r="O159" s="66"/>
      <c r="P159" s="66"/>
      <c r="Q159" s="2"/>
    </row>
    <row r="160" spans="1:17" ht="12.75" customHeight="1" x14ac:dyDescent="0.2">
      <c r="B160" s="38"/>
      <c r="C160" s="1"/>
      <c r="D160" s="39" t="s">
        <v>116</v>
      </c>
      <c r="E160" s="3"/>
      <c r="F160" s="3">
        <v>60932.22</v>
      </c>
      <c r="G160" s="36"/>
      <c r="I160" s="3"/>
      <c r="J160" s="36"/>
      <c r="L160" s="36">
        <f t="shared" ref="L160:L170" si="8">F160*(1+$O$8)</f>
        <v>65197.475400000003</v>
      </c>
      <c r="M160" s="3"/>
      <c r="N160" s="36"/>
      <c r="O160" s="2"/>
      <c r="P160" s="2"/>
    </row>
    <row r="161" spans="1:16" ht="12.75" customHeight="1" x14ac:dyDescent="0.2">
      <c r="B161" s="38"/>
      <c r="C161" s="1"/>
      <c r="D161" s="39" t="s">
        <v>117</v>
      </c>
      <c r="E161" s="3"/>
      <c r="F161" s="3">
        <v>60932.22</v>
      </c>
      <c r="G161" s="36"/>
      <c r="I161" s="3"/>
      <c r="J161" s="36"/>
      <c r="L161" s="36">
        <f t="shared" si="8"/>
        <v>65197.475400000003</v>
      </c>
      <c r="M161" s="3"/>
      <c r="N161" s="36"/>
      <c r="O161" s="2"/>
      <c r="P161" s="2"/>
    </row>
    <row r="162" spans="1:16" ht="12.75" customHeight="1" x14ac:dyDescent="0.2">
      <c r="B162" s="38"/>
      <c r="C162" s="1"/>
      <c r="D162" s="39" t="s">
        <v>118</v>
      </c>
      <c r="E162" s="3"/>
      <c r="F162" s="3">
        <v>56335.5</v>
      </c>
      <c r="G162" s="3"/>
      <c r="I162" s="3"/>
      <c r="J162" s="36"/>
      <c r="L162" s="36">
        <f t="shared" si="8"/>
        <v>60278.985000000001</v>
      </c>
      <c r="M162" s="3"/>
      <c r="N162" s="36"/>
      <c r="O162" s="2"/>
      <c r="P162" s="2"/>
    </row>
    <row r="163" spans="1:16" s="35" customFormat="1" ht="12.75" customHeight="1" x14ac:dyDescent="0.2">
      <c r="A163" s="34"/>
      <c r="B163" s="37"/>
      <c r="D163" s="39" t="s">
        <v>81</v>
      </c>
      <c r="E163" s="36"/>
      <c r="F163" s="36">
        <v>54168.75</v>
      </c>
      <c r="G163" s="36"/>
      <c r="H163" s="36"/>
      <c r="I163" s="36"/>
      <c r="J163" s="36"/>
      <c r="K163" s="36"/>
      <c r="L163" s="36">
        <f t="shared" si="8"/>
        <v>57960.5625</v>
      </c>
      <c r="M163" s="36"/>
      <c r="N163" s="36"/>
    </row>
    <row r="164" spans="1:16" ht="12.75" customHeight="1" x14ac:dyDescent="0.2">
      <c r="B164" s="38"/>
      <c r="C164" s="1"/>
      <c r="D164" s="39" t="s">
        <v>119</v>
      </c>
      <c r="E164" s="3"/>
      <c r="F164" s="3">
        <v>54168.75</v>
      </c>
      <c r="G164" s="36"/>
      <c r="I164" s="3"/>
      <c r="J164" s="36"/>
      <c r="L164" s="36">
        <f t="shared" si="8"/>
        <v>57960.5625</v>
      </c>
      <c r="M164" s="3"/>
      <c r="N164" s="36"/>
      <c r="O164" s="2"/>
      <c r="P164" s="2"/>
    </row>
    <row r="165" spans="1:16" s="35" customFormat="1" ht="12.75" customHeight="1" x14ac:dyDescent="0.2">
      <c r="A165" s="34"/>
      <c r="B165" s="37"/>
      <c r="D165" s="39" t="s">
        <v>88</v>
      </c>
      <c r="E165" s="36"/>
      <c r="F165" s="36">
        <v>48155.350000000006</v>
      </c>
      <c r="G165" s="36"/>
      <c r="H165" s="36"/>
      <c r="I165" s="36"/>
      <c r="J165" s="36"/>
      <c r="K165" s="36"/>
      <c r="L165" s="36">
        <f t="shared" si="8"/>
        <v>51526.224500000011</v>
      </c>
      <c r="M165" s="36"/>
      <c r="N165" s="36"/>
    </row>
    <row r="166" spans="1:16" ht="12.75" customHeight="1" x14ac:dyDescent="0.2">
      <c r="B166" s="38"/>
      <c r="C166" s="1"/>
      <c r="D166" s="39" t="s">
        <v>120</v>
      </c>
      <c r="E166" s="3"/>
      <c r="F166" s="3">
        <v>48155.350000000006</v>
      </c>
      <c r="G166" s="36"/>
      <c r="I166" s="3"/>
      <c r="J166" s="36"/>
      <c r="L166" s="36">
        <f t="shared" si="8"/>
        <v>51526.224500000011</v>
      </c>
      <c r="M166" s="3"/>
      <c r="N166" s="36"/>
      <c r="O166" s="2"/>
      <c r="P166" s="2"/>
    </row>
    <row r="167" spans="1:16" s="35" customFormat="1" ht="12.75" customHeight="1" x14ac:dyDescent="0.2">
      <c r="A167" s="34"/>
      <c r="B167" s="37"/>
      <c r="D167" s="39" t="s">
        <v>90</v>
      </c>
      <c r="E167" s="36"/>
      <c r="F167" s="36">
        <v>42809.630000000005</v>
      </c>
      <c r="G167" s="36"/>
      <c r="H167" s="36"/>
      <c r="I167" s="36"/>
      <c r="J167" s="36"/>
      <c r="K167" s="36"/>
      <c r="L167" s="36">
        <f t="shared" si="8"/>
        <v>45806.304100000008</v>
      </c>
      <c r="M167" s="36"/>
      <c r="N167" s="36"/>
    </row>
    <row r="168" spans="1:16" s="35" customFormat="1" ht="12.75" customHeight="1" x14ac:dyDescent="0.2">
      <c r="A168" s="34"/>
      <c r="B168" s="37"/>
      <c r="D168" s="39" t="s">
        <v>142</v>
      </c>
      <c r="E168" s="36"/>
      <c r="F168" s="36">
        <v>35186.950000000004</v>
      </c>
      <c r="G168" s="36"/>
      <c r="H168" s="36"/>
      <c r="I168" s="36"/>
      <c r="J168" s="36"/>
      <c r="K168" s="36"/>
      <c r="L168" s="36">
        <f t="shared" si="8"/>
        <v>37650.036500000009</v>
      </c>
      <c r="M168" s="36"/>
      <c r="N168" s="36"/>
    </row>
    <row r="169" spans="1:16" ht="12.75" customHeight="1" x14ac:dyDescent="0.2">
      <c r="B169" s="19">
        <v>69</v>
      </c>
      <c r="C169" s="17"/>
      <c r="D169" s="1" t="s">
        <v>97</v>
      </c>
      <c r="E169" s="2">
        <v>1</v>
      </c>
      <c r="F169" s="3">
        <v>56335.5</v>
      </c>
      <c r="G169" s="36"/>
      <c r="H169" s="36"/>
      <c r="I169" s="36"/>
      <c r="J169" s="36"/>
      <c r="K169" s="2"/>
      <c r="L169" s="36">
        <f t="shared" si="8"/>
        <v>60278.985000000001</v>
      </c>
      <c r="M169" s="3"/>
      <c r="N169" s="3"/>
    </row>
    <row r="170" spans="1:16" ht="12.75" customHeight="1" x14ac:dyDescent="0.2">
      <c r="B170" s="19">
        <v>70</v>
      </c>
      <c r="C170" s="17"/>
      <c r="D170" s="1" t="s">
        <v>89</v>
      </c>
      <c r="E170" s="2">
        <v>2</v>
      </c>
      <c r="F170" s="3">
        <v>46303.18</v>
      </c>
      <c r="G170" s="36"/>
      <c r="H170" s="36"/>
      <c r="I170" s="36"/>
      <c r="J170" s="36"/>
      <c r="K170" s="2"/>
      <c r="L170" s="36">
        <f t="shared" si="8"/>
        <v>49544.402600000001</v>
      </c>
      <c r="M170" s="3"/>
      <c r="N170" s="3"/>
    </row>
    <row r="171" spans="1:16" ht="12.75" customHeight="1" x14ac:dyDescent="0.2">
      <c r="B171" s="19">
        <v>71</v>
      </c>
      <c r="C171" s="17"/>
      <c r="D171" s="1" t="s">
        <v>93</v>
      </c>
      <c r="E171" s="2">
        <v>1</v>
      </c>
      <c r="F171" s="3">
        <v>38057.760000000002</v>
      </c>
      <c r="K171" s="2"/>
      <c r="L171" s="36">
        <f>F171*(1+$O$8)</f>
        <v>40721.803200000002</v>
      </c>
      <c r="M171" s="3"/>
      <c r="N171" s="3"/>
    </row>
    <row r="172" spans="1:16" ht="12.75" customHeight="1" x14ac:dyDescent="0.2">
      <c r="B172" s="19"/>
      <c r="C172" s="17"/>
      <c r="D172" s="20" t="s">
        <v>1</v>
      </c>
      <c r="E172" s="33">
        <f>SUM(E148:E171)</f>
        <v>17</v>
      </c>
      <c r="F172" s="21"/>
      <c r="G172" s="6">
        <f>SUM(G148:G171)</f>
        <v>0</v>
      </c>
      <c r="I172" s="6">
        <f>SUM(I148:I171)</f>
        <v>0</v>
      </c>
      <c r="K172" s="6">
        <f>SUM(K148:K171)</f>
        <v>0</v>
      </c>
      <c r="M172" s="6">
        <f>SUM(M148:M171)</f>
        <v>0</v>
      </c>
      <c r="N172" s="3"/>
    </row>
    <row r="173" spans="1:16" ht="12.75" customHeight="1" x14ac:dyDescent="0.2">
      <c r="B173" s="1"/>
      <c r="C173" s="17"/>
      <c r="F173" s="3"/>
      <c r="N173" s="3"/>
    </row>
    <row r="174" spans="1:16" ht="12.75" customHeight="1" x14ac:dyDescent="0.2">
      <c r="C174" s="17"/>
      <c r="D174" s="1" t="s">
        <v>4</v>
      </c>
      <c r="E174" s="3"/>
      <c r="F174" s="3"/>
      <c r="M174" s="3"/>
      <c r="N174" s="3"/>
    </row>
    <row r="175" spans="1:16" ht="12.75" customHeight="1" x14ac:dyDescent="0.2">
      <c r="C175" s="17"/>
      <c r="D175" s="1" t="s">
        <v>10</v>
      </c>
      <c r="E175" s="3"/>
      <c r="F175" s="3"/>
      <c r="M175" s="3"/>
      <c r="N175" s="3"/>
    </row>
    <row r="176" spans="1:16" ht="12.75" customHeight="1" x14ac:dyDescent="0.2">
      <c r="B176" s="19">
        <v>72</v>
      </c>
      <c r="C176" s="17"/>
      <c r="D176" s="17" t="s">
        <v>11</v>
      </c>
      <c r="E176" s="21">
        <v>1</v>
      </c>
      <c r="F176" s="21">
        <v>103648.0543853898</v>
      </c>
      <c r="G176" s="21"/>
      <c r="I176" s="21"/>
      <c r="K176" s="21"/>
      <c r="L176" s="3">
        <f>F176*(1+$O$8)</f>
        <v>110903.41819236708</v>
      </c>
      <c r="M176" s="3"/>
      <c r="N176" s="3"/>
    </row>
    <row r="177" spans="2:17" ht="12.75" customHeight="1" x14ac:dyDescent="0.2">
      <c r="B177" s="19">
        <v>73</v>
      </c>
      <c r="C177" s="17"/>
      <c r="D177" s="17" t="s">
        <v>9</v>
      </c>
      <c r="E177" s="21">
        <v>21</v>
      </c>
      <c r="F177" s="21">
        <v>100849.63340115908</v>
      </c>
      <c r="G177" s="21"/>
      <c r="I177" s="21"/>
      <c r="K177" s="21"/>
      <c r="L177" s="3">
        <f>F177*(1+$O$8)</f>
        <v>107909.10773924022</v>
      </c>
      <c r="M177" s="3"/>
      <c r="N177" s="3"/>
    </row>
    <row r="178" spans="2:17" ht="12.75" customHeight="1" x14ac:dyDescent="0.2">
      <c r="B178" s="19">
        <v>74</v>
      </c>
      <c r="C178" s="17"/>
      <c r="D178" s="17" t="s">
        <v>14</v>
      </c>
      <c r="E178" s="21">
        <v>1</v>
      </c>
      <c r="F178" s="21">
        <v>92493.362380723105</v>
      </c>
      <c r="G178" s="21"/>
      <c r="I178" s="21"/>
      <c r="K178" s="21"/>
      <c r="L178" s="3">
        <f>F178*(1+$O$8)</f>
        <v>98967.897747373732</v>
      </c>
      <c r="M178" s="3"/>
      <c r="N178" s="3"/>
    </row>
    <row r="179" spans="2:17" ht="12.75" customHeight="1" x14ac:dyDescent="0.2">
      <c r="B179" s="19">
        <v>75</v>
      </c>
      <c r="C179" s="17"/>
      <c r="D179" s="17" t="s">
        <v>8</v>
      </c>
      <c r="E179" s="16">
        <v>25</v>
      </c>
      <c r="F179" s="21">
        <v>50755.498279905842</v>
      </c>
      <c r="G179" s="16"/>
      <c r="I179" s="16"/>
      <c r="K179" s="16"/>
      <c r="L179" s="3">
        <f>F179*(1+$O$8)</f>
        <v>54308.383159499252</v>
      </c>
      <c r="M179" s="3"/>
      <c r="N179" s="3"/>
    </row>
    <row r="180" spans="2:17" ht="12.75" customHeight="1" x14ac:dyDescent="0.2">
      <c r="B180" s="17"/>
      <c r="C180" s="17"/>
      <c r="D180" s="20" t="s">
        <v>1</v>
      </c>
      <c r="E180" s="6">
        <f>SUM(E176:E179)</f>
        <v>48</v>
      </c>
      <c r="F180" s="3"/>
      <c r="G180" s="6">
        <f>SUM(G176:G179)</f>
        <v>0</v>
      </c>
      <c r="I180" s="6">
        <f>SUM(I176:I179)</f>
        <v>0</v>
      </c>
      <c r="K180" s="3">
        <f>SUM(K176:K179)</f>
        <v>0</v>
      </c>
      <c r="M180" s="6">
        <f>SUM(M176:M179)</f>
        <v>0</v>
      </c>
      <c r="N180" s="3"/>
    </row>
    <row r="181" spans="2:17" ht="12.75" customHeight="1" x14ac:dyDescent="0.2">
      <c r="C181" s="17"/>
      <c r="E181" s="3"/>
      <c r="F181" s="3"/>
      <c r="K181" s="9"/>
      <c r="M181" s="3"/>
      <c r="N181" s="3"/>
    </row>
    <row r="182" spans="2:17" ht="12.75" customHeight="1" x14ac:dyDescent="0.2">
      <c r="C182" s="17"/>
      <c r="D182" s="1" t="s">
        <v>128</v>
      </c>
      <c r="E182" s="6">
        <f>E180+E172</f>
        <v>65</v>
      </c>
      <c r="F182" s="3"/>
      <c r="G182" s="6">
        <f>G180+G172</f>
        <v>0</v>
      </c>
      <c r="I182" s="6">
        <f>I180+I172</f>
        <v>0</v>
      </c>
      <c r="K182" s="6">
        <f>K180+K172</f>
        <v>0</v>
      </c>
      <c r="M182" s="6">
        <f>M180+M172</f>
        <v>0</v>
      </c>
      <c r="N182" s="3"/>
    </row>
    <row r="183" spans="2:17" ht="12.75" customHeight="1" x14ac:dyDescent="0.2">
      <c r="B183" s="1"/>
      <c r="C183" s="17"/>
      <c r="E183" s="1"/>
      <c r="F183" s="3"/>
      <c r="N183" s="3"/>
    </row>
    <row r="184" spans="2:17" ht="12.75" customHeight="1" x14ac:dyDescent="0.2">
      <c r="C184" s="17"/>
      <c r="D184" s="10" t="s">
        <v>7</v>
      </c>
      <c r="E184" s="3"/>
      <c r="F184" s="3"/>
      <c r="M184" s="3"/>
      <c r="N184" s="3"/>
    </row>
    <row r="185" spans="2:17" ht="12.75" customHeight="1" x14ac:dyDescent="0.2">
      <c r="C185" s="17"/>
      <c r="D185" s="10"/>
      <c r="E185" s="3"/>
      <c r="F185" s="3"/>
      <c r="M185" s="3"/>
      <c r="N185" s="3"/>
    </row>
    <row r="186" spans="2:17" ht="12.75" customHeight="1" x14ac:dyDescent="0.2">
      <c r="C186" s="17"/>
      <c r="D186" s="1" t="s">
        <v>4</v>
      </c>
      <c r="E186" s="3"/>
      <c r="F186" s="3"/>
      <c r="M186" s="3"/>
      <c r="N186" s="3"/>
    </row>
    <row r="187" spans="2:17" ht="12.75" customHeight="1" x14ac:dyDescent="0.2">
      <c r="C187" s="17"/>
      <c r="D187" s="1" t="s">
        <v>13</v>
      </c>
      <c r="E187" s="3"/>
      <c r="F187" s="3"/>
      <c r="M187" s="3"/>
      <c r="N187" s="3"/>
    </row>
    <row r="188" spans="2:17" ht="12.75" customHeight="1" x14ac:dyDescent="0.2">
      <c r="B188" s="19">
        <v>76</v>
      </c>
      <c r="C188" s="17"/>
      <c r="D188" s="17" t="s">
        <v>12</v>
      </c>
      <c r="E188" s="21">
        <v>1</v>
      </c>
      <c r="F188" s="21">
        <v>108714.00619928654</v>
      </c>
      <c r="G188" s="21"/>
      <c r="I188" s="21"/>
      <c r="K188" s="21"/>
      <c r="L188" s="3">
        <f>F188*(1+$O$8)</f>
        <v>116323.98663323661</v>
      </c>
      <c r="M188" s="3"/>
      <c r="N188" s="3"/>
    </row>
    <row r="189" spans="2:17" ht="12.75" customHeight="1" x14ac:dyDescent="0.2">
      <c r="B189" s="19">
        <v>77</v>
      </c>
      <c r="C189" s="17"/>
      <c r="D189" s="17" t="s">
        <v>11</v>
      </c>
      <c r="E189" s="18">
        <v>1</v>
      </c>
      <c r="F189" s="21">
        <v>103648.08025429501</v>
      </c>
      <c r="G189" s="18"/>
      <c r="I189" s="18"/>
      <c r="K189" s="18"/>
      <c r="L189" s="3">
        <f>F189*(1+$O$8)</f>
        <v>110903.44587209568</v>
      </c>
      <c r="M189" s="3"/>
      <c r="N189" s="3"/>
    </row>
    <row r="190" spans="2:17" ht="12.75" customHeight="1" x14ac:dyDescent="0.2">
      <c r="B190" s="19">
        <v>78</v>
      </c>
      <c r="C190" s="1"/>
      <c r="D190" s="39" t="s">
        <v>115</v>
      </c>
      <c r="E190" s="3">
        <v>3</v>
      </c>
      <c r="F190" s="3"/>
      <c r="G190" s="3"/>
      <c r="I190" s="3"/>
      <c r="J190" s="36"/>
      <c r="M190" s="3"/>
      <c r="N190" s="36"/>
      <c r="O190" s="66"/>
      <c r="P190" s="66"/>
      <c r="Q190" s="2"/>
    </row>
    <row r="191" spans="2:17" ht="12.75" customHeight="1" x14ac:dyDescent="0.2">
      <c r="B191" s="38"/>
      <c r="C191" s="1"/>
      <c r="D191" s="39" t="s">
        <v>116</v>
      </c>
      <c r="E191" s="3"/>
      <c r="F191" s="3">
        <v>60932.22</v>
      </c>
      <c r="G191" s="36"/>
      <c r="I191" s="3"/>
      <c r="J191" s="36"/>
      <c r="L191" s="3">
        <f t="shared" ref="L191:L199" si="9">F191*(1+$O$8)</f>
        <v>65197.475400000003</v>
      </c>
      <c r="M191" s="3"/>
      <c r="N191" s="36"/>
      <c r="O191" s="2"/>
      <c r="P191" s="2"/>
    </row>
    <row r="192" spans="2:17" ht="12.75" customHeight="1" x14ac:dyDescent="0.2">
      <c r="B192" s="38"/>
      <c r="C192" s="1"/>
      <c r="D192" s="39" t="s">
        <v>117</v>
      </c>
      <c r="E192" s="3"/>
      <c r="F192" s="3">
        <v>60932.22</v>
      </c>
      <c r="G192" s="36"/>
      <c r="I192" s="3"/>
      <c r="J192" s="36"/>
      <c r="L192" s="3">
        <f t="shared" si="9"/>
        <v>65197.475400000003</v>
      </c>
      <c r="M192" s="3"/>
      <c r="N192" s="36"/>
      <c r="O192" s="2"/>
      <c r="P192" s="2"/>
    </row>
    <row r="193" spans="1:16" ht="12.75" customHeight="1" x14ac:dyDescent="0.2">
      <c r="B193" s="38"/>
      <c r="C193" s="1"/>
      <c r="D193" s="39" t="s">
        <v>118</v>
      </c>
      <c r="E193" s="3"/>
      <c r="F193" s="3">
        <v>56335.5</v>
      </c>
      <c r="G193" s="3"/>
      <c r="I193" s="3"/>
      <c r="J193" s="36"/>
      <c r="L193" s="3">
        <f t="shared" si="9"/>
        <v>60278.985000000001</v>
      </c>
      <c r="M193" s="3"/>
      <c r="N193" s="36"/>
      <c r="O193" s="2"/>
      <c r="P193" s="2"/>
    </row>
    <row r="194" spans="1:16" s="35" customFormat="1" ht="12.75" customHeight="1" x14ac:dyDescent="0.2">
      <c r="A194" s="34"/>
      <c r="B194" s="37"/>
      <c r="D194" s="39" t="s">
        <v>81</v>
      </c>
      <c r="E194" s="36"/>
      <c r="F194" s="36">
        <v>54168.75</v>
      </c>
      <c r="G194" s="36"/>
      <c r="H194" s="36"/>
      <c r="I194" s="36"/>
      <c r="J194" s="36"/>
      <c r="K194" s="36"/>
      <c r="L194" s="3">
        <f t="shared" si="9"/>
        <v>57960.5625</v>
      </c>
      <c r="M194" s="36"/>
      <c r="N194" s="36"/>
    </row>
    <row r="195" spans="1:16" ht="12.75" customHeight="1" x14ac:dyDescent="0.2">
      <c r="B195" s="38"/>
      <c r="C195" s="1"/>
      <c r="D195" s="39" t="s">
        <v>119</v>
      </c>
      <c r="E195" s="3"/>
      <c r="F195" s="3">
        <v>54168.75</v>
      </c>
      <c r="G195" s="36"/>
      <c r="I195" s="3"/>
      <c r="J195" s="36"/>
      <c r="L195" s="3">
        <f t="shared" si="9"/>
        <v>57960.5625</v>
      </c>
      <c r="M195" s="3"/>
      <c r="N195" s="36"/>
      <c r="O195" s="2"/>
      <c r="P195" s="2"/>
    </row>
    <row r="196" spans="1:16" s="35" customFormat="1" ht="12.75" customHeight="1" x14ac:dyDescent="0.2">
      <c r="A196" s="34"/>
      <c r="B196" s="37"/>
      <c r="D196" s="39" t="s">
        <v>88</v>
      </c>
      <c r="E196" s="36"/>
      <c r="F196" s="36">
        <v>48155.350000000006</v>
      </c>
      <c r="G196" s="36"/>
      <c r="H196" s="36"/>
      <c r="I196" s="36"/>
      <c r="J196" s="36"/>
      <c r="K196" s="36"/>
      <c r="L196" s="3">
        <f t="shared" si="9"/>
        <v>51526.224500000011</v>
      </c>
      <c r="M196" s="36"/>
      <c r="N196" s="36"/>
    </row>
    <row r="197" spans="1:16" ht="12.75" customHeight="1" x14ac:dyDescent="0.2">
      <c r="B197" s="38"/>
      <c r="C197" s="1"/>
      <c r="D197" s="39" t="s">
        <v>120</v>
      </c>
      <c r="E197" s="3"/>
      <c r="F197" s="3">
        <v>48155.350000000006</v>
      </c>
      <c r="G197" s="36"/>
      <c r="I197" s="3"/>
      <c r="J197" s="36"/>
      <c r="L197" s="3">
        <f t="shared" si="9"/>
        <v>51526.224500000011</v>
      </c>
      <c r="M197" s="3"/>
      <c r="N197" s="36"/>
      <c r="O197" s="2"/>
      <c r="P197" s="2"/>
    </row>
    <row r="198" spans="1:16" s="35" customFormat="1" ht="12.75" customHeight="1" x14ac:dyDescent="0.2">
      <c r="A198" s="34"/>
      <c r="B198" s="37"/>
      <c r="D198" s="39" t="s">
        <v>90</v>
      </c>
      <c r="E198" s="36"/>
      <c r="F198" s="36">
        <v>42809.630000000005</v>
      </c>
      <c r="G198" s="36"/>
      <c r="H198" s="36"/>
      <c r="I198" s="36"/>
      <c r="J198" s="36"/>
      <c r="K198" s="36"/>
      <c r="L198" s="3">
        <f t="shared" si="9"/>
        <v>45806.304100000008</v>
      </c>
      <c r="M198" s="36"/>
      <c r="N198" s="36"/>
    </row>
    <row r="199" spans="1:16" s="35" customFormat="1" ht="12.75" customHeight="1" x14ac:dyDescent="0.2">
      <c r="A199" s="34"/>
      <c r="B199" s="37"/>
      <c r="D199" s="39" t="s">
        <v>142</v>
      </c>
      <c r="E199" s="36"/>
      <c r="F199" s="36">
        <v>35186.950000000004</v>
      </c>
      <c r="G199" s="36"/>
      <c r="H199" s="36"/>
      <c r="I199" s="36"/>
      <c r="J199" s="36"/>
      <c r="K199" s="36"/>
      <c r="L199" s="3">
        <f t="shared" si="9"/>
        <v>37650.036500000009</v>
      </c>
      <c r="M199" s="36"/>
      <c r="N199" s="36"/>
    </row>
    <row r="200" spans="1:16" ht="12.75" customHeight="1" x14ac:dyDescent="0.2">
      <c r="B200" s="19">
        <v>79</v>
      </c>
      <c r="C200" s="17"/>
      <c r="D200" s="1" t="s">
        <v>89</v>
      </c>
      <c r="E200" s="2">
        <v>1</v>
      </c>
      <c r="F200" s="3">
        <v>46303.18</v>
      </c>
      <c r="L200" s="3">
        <f>F200*(1+$O$8)</f>
        <v>49544.402600000001</v>
      </c>
      <c r="M200" s="3"/>
      <c r="N200" s="3"/>
    </row>
    <row r="201" spans="1:16" ht="12.75" customHeight="1" x14ac:dyDescent="0.2">
      <c r="B201" s="19"/>
      <c r="C201" s="17"/>
      <c r="D201" s="20" t="s">
        <v>1</v>
      </c>
      <c r="E201" s="6">
        <f>SUM(E188:E200)</f>
        <v>6</v>
      </c>
      <c r="F201" s="3"/>
      <c r="G201" s="6">
        <f>SUM(G188:G200)</f>
        <v>0</v>
      </c>
      <c r="I201" s="6">
        <f>SUM(I188:I200)</f>
        <v>0</v>
      </c>
      <c r="K201" s="6">
        <f>SUM(K188:K200)</f>
        <v>0</v>
      </c>
      <c r="M201" s="6">
        <f>SUM(M188:M200)</f>
        <v>0</v>
      </c>
      <c r="N201" s="3"/>
    </row>
    <row r="202" spans="1:16" ht="12.75" customHeight="1" x14ac:dyDescent="0.2">
      <c r="B202" s="1"/>
      <c r="C202" s="17"/>
      <c r="E202" s="1"/>
      <c r="F202" s="3"/>
      <c r="N202" s="3"/>
    </row>
    <row r="203" spans="1:16" ht="12.75" customHeight="1" x14ac:dyDescent="0.2">
      <c r="B203" s="1"/>
      <c r="C203" s="17"/>
      <c r="D203" s="1" t="s">
        <v>4</v>
      </c>
      <c r="E203" s="3"/>
      <c r="F203" s="3"/>
      <c r="M203" s="3"/>
      <c r="N203" s="3"/>
    </row>
    <row r="204" spans="1:16" ht="12.75" customHeight="1" x14ac:dyDescent="0.2">
      <c r="B204" s="1"/>
      <c r="C204" s="17"/>
      <c r="D204" s="1" t="s">
        <v>10</v>
      </c>
      <c r="E204" s="3"/>
      <c r="F204" s="3"/>
      <c r="M204" s="3"/>
      <c r="N204" s="3"/>
    </row>
    <row r="205" spans="1:16" ht="12.75" customHeight="1" x14ac:dyDescent="0.2">
      <c r="B205" s="19">
        <v>80</v>
      </c>
      <c r="C205" s="17"/>
      <c r="D205" s="17" t="s">
        <v>9</v>
      </c>
      <c r="E205" s="18">
        <v>7</v>
      </c>
      <c r="F205" s="21">
        <v>100849.63340115908</v>
      </c>
      <c r="G205" s="18"/>
      <c r="I205" s="18"/>
      <c r="K205" s="18"/>
      <c r="L205" s="3">
        <f>F205*(1+$O$8)</f>
        <v>107909.10773924022</v>
      </c>
      <c r="M205" s="3"/>
      <c r="N205" s="3"/>
    </row>
    <row r="206" spans="1:16" ht="12.75" customHeight="1" x14ac:dyDescent="0.2">
      <c r="B206" s="19">
        <v>81</v>
      </c>
      <c r="C206" s="17"/>
      <c r="D206" s="17" t="s">
        <v>8</v>
      </c>
      <c r="E206" s="22">
        <v>12</v>
      </c>
      <c r="F206" s="21">
        <v>50755.498279905842</v>
      </c>
      <c r="G206" s="22"/>
      <c r="I206" s="22"/>
      <c r="K206" s="22"/>
      <c r="L206" s="3">
        <f>F206*(1+$O$8)</f>
        <v>54308.383159499252</v>
      </c>
      <c r="M206" s="3"/>
      <c r="N206" s="3"/>
    </row>
    <row r="207" spans="1:16" ht="12.75" customHeight="1" x14ac:dyDescent="0.2">
      <c r="B207" s="19"/>
      <c r="C207" s="17"/>
      <c r="D207" s="20" t="s">
        <v>1</v>
      </c>
      <c r="E207" s="6">
        <f>SUM(E205:E206)</f>
        <v>19</v>
      </c>
      <c r="F207" s="3"/>
      <c r="G207" s="6">
        <f>SUM(G205:G206)</f>
        <v>0</v>
      </c>
      <c r="I207" s="6">
        <f>SUM(I205:I206)</f>
        <v>0</v>
      </c>
      <c r="K207" s="3">
        <f>SUM(K205:K206)</f>
        <v>0</v>
      </c>
      <c r="M207" s="6">
        <f>SUM(M205:M206)</f>
        <v>0</v>
      </c>
      <c r="N207" s="3"/>
    </row>
    <row r="208" spans="1:16" ht="12.75" customHeight="1" x14ac:dyDescent="0.2">
      <c r="C208" s="17"/>
      <c r="E208" s="3"/>
      <c r="F208" s="3"/>
      <c r="M208" s="3"/>
      <c r="N208" s="3"/>
    </row>
    <row r="209" spans="2:14" ht="12.75" customHeight="1" x14ac:dyDescent="0.2">
      <c r="B209" s="1"/>
      <c r="C209" s="17"/>
      <c r="D209" s="10" t="s">
        <v>7</v>
      </c>
      <c r="E209" s="3"/>
      <c r="F209" s="3"/>
      <c r="M209" s="3"/>
      <c r="N209" s="3"/>
    </row>
    <row r="210" spans="2:14" ht="12.75" customHeight="1" x14ac:dyDescent="0.2">
      <c r="B210" s="1"/>
      <c r="C210" s="17"/>
      <c r="D210" s="10" t="s">
        <v>6</v>
      </c>
      <c r="E210" s="3"/>
      <c r="F210" s="3"/>
      <c r="M210" s="3"/>
      <c r="N210" s="3"/>
    </row>
    <row r="211" spans="2:14" ht="12.75" customHeight="1" x14ac:dyDescent="0.2">
      <c r="B211" s="1"/>
      <c r="C211" s="17"/>
      <c r="D211" s="10" t="s">
        <v>5</v>
      </c>
      <c r="E211" s="3"/>
      <c r="F211" s="3"/>
      <c r="M211" s="3"/>
      <c r="N211" s="3"/>
    </row>
    <row r="212" spans="2:14" ht="12.75" customHeight="1" x14ac:dyDescent="0.2">
      <c r="B212" s="1"/>
      <c r="C212" s="17"/>
      <c r="E212" s="3"/>
      <c r="F212" s="3"/>
      <c r="M212" s="3"/>
      <c r="N212" s="3"/>
    </row>
    <row r="213" spans="2:14" ht="12.75" customHeight="1" x14ac:dyDescent="0.2">
      <c r="B213" s="1"/>
      <c r="C213" s="17"/>
      <c r="D213" s="1" t="s">
        <v>4</v>
      </c>
      <c r="E213" s="3"/>
      <c r="F213" s="3"/>
      <c r="M213" s="3"/>
      <c r="N213" s="3"/>
    </row>
    <row r="214" spans="2:14" ht="12.75" customHeight="1" x14ac:dyDescent="0.2">
      <c r="B214" s="1"/>
      <c r="C214" s="17"/>
      <c r="D214" s="1" t="s">
        <v>3</v>
      </c>
      <c r="E214" s="3"/>
      <c r="F214" s="3"/>
      <c r="M214" s="3"/>
      <c r="N214" s="3"/>
    </row>
    <row r="215" spans="2:14" ht="12.75" customHeight="1" x14ac:dyDescent="0.2">
      <c r="B215" s="19">
        <v>82</v>
      </c>
      <c r="C215" s="17"/>
      <c r="D215" s="17" t="s">
        <v>2</v>
      </c>
      <c r="E215" s="22">
        <v>1</v>
      </c>
      <c r="F215" s="21">
        <v>63970.763935340488</v>
      </c>
      <c r="K215" s="9"/>
      <c r="L215" s="3">
        <f>F215*(1+$O$8)</f>
        <v>68448.717410814323</v>
      </c>
      <c r="M215" s="3"/>
      <c r="N215" s="3"/>
    </row>
    <row r="216" spans="2:14" ht="12.75" customHeight="1" x14ac:dyDescent="0.2">
      <c r="B216" s="19"/>
      <c r="C216" s="17"/>
      <c r="D216" s="20" t="s">
        <v>1</v>
      </c>
      <c r="E216" s="6">
        <f>SUM(E215)</f>
        <v>1</v>
      </c>
      <c r="F216" s="3"/>
      <c r="G216" s="6">
        <f>SUM(G215)</f>
        <v>0</v>
      </c>
      <c r="I216" s="6">
        <f>SUM(I215)</f>
        <v>0</v>
      </c>
      <c r="K216" s="3">
        <f>SUM(K215)</f>
        <v>0</v>
      </c>
      <c r="M216" s="6">
        <f>SUM(M215)</f>
        <v>0</v>
      </c>
    </row>
    <row r="217" spans="2:14" ht="12.75" customHeight="1" x14ac:dyDescent="0.2">
      <c r="C217" s="17"/>
      <c r="D217" s="7"/>
      <c r="E217" s="3"/>
      <c r="F217" s="3"/>
      <c r="G217" s="3"/>
      <c r="I217" s="3"/>
      <c r="K217" s="9"/>
      <c r="M217" s="3"/>
    </row>
    <row r="218" spans="2:14" ht="12.75" customHeight="1" x14ac:dyDescent="0.2">
      <c r="C218" s="17"/>
      <c r="D218" s="1" t="s">
        <v>129</v>
      </c>
      <c r="E218" s="6">
        <f>E216+E207+E201</f>
        <v>26</v>
      </c>
      <c r="F218" s="3"/>
      <c r="G218" s="6">
        <f>G216+G207+G201</f>
        <v>0</v>
      </c>
      <c r="I218" s="6">
        <f>I216+I207+I201</f>
        <v>0</v>
      </c>
      <c r="K218" s="6">
        <f>K216+K207+K201</f>
        <v>0</v>
      </c>
      <c r="M218" s="6">
        <f>M216+M207+M201</f>
        <v>0</v>
      </c>
      <c r="N218" s="3"/>
    </row>
    <row r="219" spans="2:14" ht="12.75" customHeight="1" x14ac:dyDescent="0.2">
      <c r="C219" s="17"/>
      <c r="K219" s="9"/>
      <c r="N219" s="3"/>
    </row>
    <row r="220" spans="2:14" ht="12.75" customHeight="1" x14ac:dyDescent="0.2">
      <c r="C220" s="17"/>
      <c r="D220" s="1" t="s">
        <v>0</v>
      </c>
      <c r="E220" s="6">
        <f>E218+E182+E142</f>
        <v>330</v>
      </c>
      <c r="F220" s="3"/>
      <c r="G220" s="6">
        <f>G218+G182+G142</f>
        <v>0</v>
      </c>
      <c r="I220" s="6">
        <f>I218+I182+I142</f>
        <v>0</v>
      </c>
      <c r="K220" s="6">
        <f>K218+K182+K142</f>
        <v>0</v>
      </c>
      <c r="M220" s="6">
        <f>M218+M182+M142</f>
        <v>0</v>
      </c>
      <c r="N220" s="3"/>
    </row>
    <row r="221" spans="2:14" ht="12.75" customHeight="1" x14ac:dyDescent="0.2">
      <c r="B221" s="1"/>
      <c r="C221" s="1"/>
      <c r="E221" s="1"/>
      <c r="F221" s="3"/>
      <c r="N221" s="3"/>
    </row>
    <row r="222" spans="2:14" ht="12.75" customHeight="1" x14ac:dyDescent="0.2">
      <c r="B222" s="1"/>
      <c r="C222" s="1"/>
      <c r="E222" s="1"/>
      <c r="F222" s="3"/>
      <c r="N222" s="3"/>
    </row>
    <row r="223" spans="2:14" ht="12.75" customHeight="1" x14ac:dyDescent="0.2">
      <c r="B223" s="1"/>
      <c r="C223" s="1"/>
      <c r="E223" s="1"/>
      <c r="F223" s="3"/>
      <c r="N223" s="3"/>
    </row>
    <row r="224" spans="2:14" ht="12.75" customHeight="1" x14ac:dyDescent="0.2">
      <c r="B224" s="1"/>
      <c r="C224" s="1"/>
      <c r="E224" s="1"/>
      <c r="F224" s="3"/>
      <c r="N224" s="3"/>
    </row>
    <row r="250" spans="2:14" ht="12.75" customHeight="1" x14ac:dyDescent="0.2">
      <c r="C250" s="1"/>
      <c r="D250" s="8"/>
      <c r="E250" s="3"/>
      <c r="F250" s="3"/>
      <c r="G250" s="3"/>
      <c r="I250" s="3"/>
      <c r="M250" s="3"/>
      <c r="N250" s="3"/>
    </row>
    <row r="251" spans="2:14" ht="12.75" customHeight="1" x14ac:dyDescent="0.2">
      <c r="C251" s="1"/>
      <c r="D251" s="7"/>
      <c r="E251" s="3"/>
      <c r="F251" s="3"/>
      <c r="M251" s="3"/>
      <c r="N251" s="3"/>
    </row>
    <row r="252" spans="2:14" ht="12.75" customHeight="1" x14ac:dyDescent="0.2">
      <c r="C252" s="1"/>
      <c r="E252" s="3"/>
      <c r="F252" s="3"/>
      <c r="M252" s="3"/>
      <c r="N252" s="3"/>
    </row>
    <row r="253" spans="2:14" ht="12.75" customHeight="1" x14ac:dyDescent="0.2">
      <c r="B253" s="1"/>
      <c r="C253" s="1"/>
      <c r="E253" s="1"/>
      <c r="F253" s="1"/>
      <c r="G253" s="1"/>
      <c r="H253" s="1"/>
      <c r="I253" s="1"/>
      <c r="J253" s="1"/>
      <c r="K253" s="1"/>
      <c r="L253" s="1"/>
    </row>
    <row r="254" spans="2:14" ht="12.75" customHeight="1" x14ac:dyDescent="0.2">
      <c r="B254" s="1"/>
      <c r="C254" s="1"/>
      <c r="E254" s="1"/>
      <c r="F254" s="1"/>
      <c r="G254" s="1"/>
      <c r="H254" s="1"/>
      <c r="I254" s="1"/>
      <c r="J254" s="1"/>
      <c r="K254" s="1"/>
      <c r="L254" s="1"/>
    </row>
    <row r="255" spans="2:14" ht="12.75" customHeight="1" x14ac:dyDescent="0.2">
      <c r="B255" s="1"/>
      <c r="C255" s="1"/>
      <c r="E255" s="1"/>
      <c r="F255" s="1"/>
      <c r="G255" s="1"/>
      <c r="H255" s="1"/>
      <c r="I255" s="1"/>
      <c r="J255" s="1"/>
      <c r="K255" s="1"/>
      <c r="L255" s="1"/>
    </row>
    <row r="256" spans="2:14" ht="12.75" customHeight="1" x14ac:dyDescent="0.2">
      <c r="B256" s="1"/>
      <c r="C256" s="1"/>
      <c r="E256" s="1"/>
      <c r="F256" s="1"/>
      <c r="G256" s="1"/>
      <c r="H256" s="1"/>
      <c r="I256" s="1"/>
      <c r="J256" s="1"/>
      <c r="K256" s="1"/>
      <c r="L256" s="1"/>
    </row>
    <row r="257" spans="2:14" ht="12.75" customHeight="1" x14ac:dyDescent="0.2">
      <c r="B257" s="1"/>
      <c r="C257" s="1"/>
      <c r="E257" s="1"/>
      <c r="F257" s="1"/>
      <c r="G257" s="1"/>
      <c r="H257" s="1"/>
      <c r="I257" s="1"/>
      <c r="J257" s="1"/>
      <c r="K257" s="1"/>
      <c r="L257" s="1"/>
    </row>
    <row r="258" spans="2:14" ht="12.75" customHeight="1" x14ac:dyDescent="0.2">
      <c r="B258" s="1"/>
      <c r="C258" s="1"/>
      <c r="E258" s="1"/>
      <c r="F258" s="1"/>
      <c r="G258" s="1"/>
      <c r="H258" s="1"/>
      <c r="I258" s="1"/>
      <c r="J258" s="1"/>
      <c r="K258" s="1"/>
      <c r="L258" s="1"/>
    </row>
    <row r="259" spans="2:14" ht="12.75" customHeight="1" x14ac:dyDescent="0.2">
      <c r="B259" s="1"/>
      <c r="C259" s="1"/>
      <c r="E259" s="1"/>
      <c r="F259" s="1"/>
      <c r="G259" s="1"/>
      <c r="H259" s="1"/>
      <c r="I259" s="1"/>
      <c r="J259" s="1"/>
      <c r="K259" s="1"/>
      <c r="L259" s="1"/>
    </row>
    <row r="260" spans="2:14" ht="12.75" customHeight="1" x14ac:dyDescent="0.2">
      <c r="C260" s="1"/>
      <c r="F260" s="3"/>
      <c r="N260" s="3"/>
    </row>
    <row r="270" spans="2:14" ht="12.75" customHeight="1" x14ac:dyDescent="0.2">
      <c r="C270" s="1"/>
      <c r="E270" s="3"/>
      <c r="F270" s="3"/>
      <c r="M270" s="3"/>
      <c r="N270" s="3"/>
    </row>
    <row r="271" spans="2:14" ht="12.75" customHeight="1" x14ac:dyDescent="0.2">
      <c r="C271" s="1"/>
      <c r="E271" s="3"/>
      <c r="F271" s="3"/>
      <c r="M271" s="3"/>
      <c r="N271" s="3"/>
    </row>
    <row r="272" spans="2:14" ht="12.75" customHeight="1" x14ac:dyDescent="0.2">
      <c r="B272" s="1"/>
      <c r="C272" s="1"/>
      <c r="E272" s="1"/>
      <c r="F272" s="1"/>
      <c r="G272" s="1"/>
      <c r="H272" s="1"/>
      <c r="I272" s="1"/>
      <c r="J272" s="1"/>
      <c r="K272" s="1"/>
      <c r="L272" s="1"/>
    </row>
    <row r="273" spans="2:14" ht="12.75" customHeight="1" x14ac:dyDescent="0.2">
      <c r="B273" s="1"/>
      <c r="C273" s="1"/>
      <c r="E273" s="1"/>
      <c r="F273" s="1"/>
      <c r="G273" s="1"/>
      <c r="H273" s="1"/>
      <c r="I273" s="1"/>
      <c r="J273" s="1"/>
      <c r="K273" s="1"/>
      <c r="L273" s="1"/>
    </row>
    <row r="274" spans="2:14" ht="12.75" customHeight="1" x14ac:dyDescent="0.2">
      <c r="B274" s="1"/>
      <c r="C274" s="1"/>
      <c r="E274" s="1"/>
      <c r="F274" s="1"/>
      <c r="G274" s="1"/>
      <c r="H274" s="1"/>
      <c r="I274" s="1"/>
      <c r="J274" s="1"/>
      <c r="K274" s="1"/>
      <c r="L274" s="1"/>
    </row>
    <row r="275" spans="2:14" ht="12.75" customHeight="1" x14ac:dyDescent="0.2">
      <c r="B275" s="1"/>
      <c r="C275" s="1"/>
      <c r="E275" s="1"/>
      <c r="F275" s="1"/>
      <c r="G275" s="1"/>
      <c r="H275" s="1"/>
      <c r="I275" s="1"/>
      <c r="J275" s="1"/>
      <c r="K275" s="1"/>
      <c r="L275" s="1"/>
    </row>
    <row r="276" spans="2:14" ht="12.75" customHeight="1" x14ac:dyDescent="0.2">
      <c r="B276" s="1"/>
      <c r="C276" s="1"/>
      <c r="E276" s="1"/>
      <c r="F276" s="1"/>
      <c r="G276" s="1"/>
      <c r="H276" s="1"/>
      <c r="I276" s="1"/>
      <c r="J276" s="1"/>
      <c r="K276" s="1"/>
      <c r="L276" s="1"/>
    </row>
    <row r="277" spans="2:14" ht="12.75" customHeight="1" x14ac:dyDescent="0.2">
      <c r="B277" s="1"/>
      <c r="C277" s="1"/>
      <c r="E277" s="1"/>
      <c r="F277" s="1"/>
      <c r="G277" s="1"/>
      <c r="H277" s="1"/>
      <c r="I277" s="1"/>
      <c r="J277" s="1"/>
      <c r="K277" s="1"/>
      <c r="L277" s="1"/>
    </row>
    <row r="278" spans="2:14" ht="12.75" customHeight="1" x14ac:dyDescent="0.2">
      <c r="B278" s="1"/>
      <c r="C278" s="1"/>
      <c r="E278" s="1"/>
      <c r="F278" s="1"/>
      <c r="G278" s="1"/>
      <c r="H278" s="1"/>
      <c r="I278" s="1"/>
      <c r="J278" s="1"/>
      <c r="K278" s="1"/>
      <c r="L278" s="1"/>
    </row>
    <row r="279" spans="2:14" ht="12.75" customHeight="1" x14ac:dyDescent="0.2">
      <c r="C279" s="1"/>
      <c r="F279" s="3"/>
      <c r="N279" s="3"/>
    </row>
    <row r="280" spans="2:14" ht="12.75" customHeight="1" x14ac:dyDescent="0.2">
      <c r="B280" s="1"/>
      <c r="C280" s="1"/>
      <c r="E280" s="1"/>
      <c r="F280" s="1"/>
      <c r="G280" s="1"/>
      <c r="H280" s="1"/>
      <c r="I280" s="1"/>
      <c r="J280" s="1"/>
      <c r="K280" s="1"/>
      <c r="L280" s="1"/>
    </row>
    <row r="281" spans="2:14" ht="12.75" customHeight="1" x14ac:dyDescent="0.2">
      <c r="B281" s="1"/>
      <c r="C281" s="1"/>
      <c r="E281" s="1"/>
      <c r="F281" s="1"/>
      <c r="G281" s="1"/>
      <c r="H281" s="1"/>
      <c r="I281" s="1"/>
      <c r="J281" s="1"/>
      <c r="K281" s="1"/>
      <c r="L281" s="1"/>
    </row>
    <row r="282" spans="2:14" ht="12.75" customHeight="1" x14ac:dyDescent="0.2">
      <c r="B282" s="1"/>
      <c r="C282" s="1"/>
      <c r="E282" s="1"/>
      <c r="F282" s="1"/>
      <c r="G282" s="1"/>
      <c r="H282" s="1"/>
      <c r="I282" s="1"/>
      <c r="J282" s="1"/>
      <c r="K282" s="1"/>
      <c r="L282" s="1"/>
    </row>
    <row r="283" spans="2:14" ht="12.75" customHeight="1" x14ac:dyDescent="0.2">
      <c r="B283" s="1"/>
      <c r="C283" s="1"/>
      <c r="E283" s="1"/>
      <c r="F283" s="1"/>
      <c r="G283" s="1"/>
      <c r="H283" s="1"/>
      <c r="I283" s="1"/>
      <c r="J283" s="1"/>
      <c r="K283" s="1"/>
      <c r="L283" s="1"/>
    </row>
    <row r="284" spans="2:14" ht="12.75" customHeight="1" x14ac:dyDescent="0.2">
      <c r="B284" s="1"/>
      <c r="C284" s="1"/>
      <c r="E284" s="1"/>
      <c r="F284" s="1"/>
      <c r="G284" s="1"/>
      <c r="H284" s="1"/>
      <c r="I284" s="1"/>
      <c r="J284" s="1"/>
      <c r="K284" s="1"/>
      <c r="L284" s="1"/>
    </row>
    <row r="285" spans="2:14" ht="12.75" customHeight="1" x14ac:dyDescent="0.2">
      <c r="B285" s="1"/>
      <c r="C285" s="1"/>
      <c r="E285" s="1"/>
      <c r="F285" s="1"/>
      <c r="G285" s="1"/>
      <c r="H285" s="1"/>
      <c r="I285" s="1"/>
      <c r="J285" s="1"/>
      <c r="K285" s="1"/>
      <c r="L285" s="1"/>
    </row>
    <row r="286" spans="2:14" ht="12.75" customHeight="1" x14ac:dyDescent="0.2">
      <c r="B286" s="1"/>
      <c r="C286" s="1"/>
      <c r="E286" s="1"/>
      <c r="F286" s="1"/>
      <c r="G286" s="1"/>
      <c r="H286" s="1"/>
      <c r="I286" s="1"/>
      <c r="J286" s="1"/>
      <c r="K286" s="1"/>
      <c r="L286" s="1"/>
    </row>
    <row r="287" spans="2:14" ht="12.75" customHeight="1" x14ac:dyDescent="0.2">
      <c r="B287" s="1"/>
      <c r="C287" s="1"/>
      <c r="E287" s="1"/>
      <c r="F287" s="1"/>
      <c r="G287" s="1"/>
      <c r="H287" s="1"/>
      <c r="I287" s="1"/>
      <c r="J287" s="1"/>
      <c r="K287" s="1"/>
      <c r="L287" s="1"/>
    </row>
    <row r="288" spans="2:14" ht="12.75" customHeight="1" x14ac:dyDescent="0.2">
      <c r="B288" s="1"/>
      <c r="C288" s="1"/>
      <c r="E288" s="1"/>
      <c r="F288" s="1"/>
      <c r="G288" s="1"/>
      <c r="H288" s="1"/>
      <c r="I288" s="1"/>
      <c r="J288" s="1"/>
      <c r="K288" s="1"/>
      <c r="L288" s="1"/>
    </row>
    <row r="289" spans="2:14" ht="12.75" customHeight="1" x14ac:dyDescent="0.2">
      <c r="B289" s="1"/>
      <c r="C289" s="1"/>
      <c r="E289" s="1"/>
      <c r="F289" s="1"/>
      <c r="G289" s="1"/>
      <c r="H289" s="1"/>
      <c r="I289" s="1"/>
      <c r="J289" s="1"/>
      <c r="K289" s="1"/>
      <c r="L289" s="1"/>
    </row>
    <row r="290" spans="2:14" ht="12.75" customHeight="1" x14ac:dyDescent="0.2">
      <c r="B290" s="1"/>
      <c r="C290" s="1"/>
      <c r="E290" s="1"/>
      <c r="F290" s="1"/>
      <c r="G290" s="1"/>
      <c r="H290" s="1"/>
      <c r="I290" s="1"/>
      <c r="J290" s="1"/>
      <c r="K290" s="1"/>
      <c r="L290" s="1"/>
    </row>
    <row r="291" spans="2:14" ht="12.75" customHeight="1" x14ac:dyDescent="0.2">
      <c r="B291" s="1"/>
      <c r="C291" s="1"/>
      <c r="E291" s="1"/>
      <c r="F291" s="1"/>
      <c r="G291" s="1"/>
      <c r="H291" s="1"/>
      <c r="I291" s="1"/>
      <c r="J291" s="1"/>
      <c r="K291" s="1"/>
      <c r="L291" s="1"/>
    </row>
    <row r="292" spans="2:14" ht="12.75" customHeight="1" x14ac:dyDescent="0.2">
      <c r="B292" s="1"/>
      <c r="C292" s="1"/>
      <c r="E292" s="1"/>
      <c r="F292" s="1"/>
      <c r="G292" s="1"/>
      <c r="H292" s="1"/>
      <c r="I292" s="1"/>
      <c r="J292" s="1"/>
      <c r="K292" s="1"/>
      <c r="L292" s="1"/>
    </row>
    <row r="293" spans="2:14" ht="12.75" customHeight="1" x14ac:dyDescent="0.2">
      <c r="B293" s="1"/>
      <c r="C293" s="1"/>
      <c r="E293" s="1"/>
      <c r="F293" s="1"/>
      <c r="G293" s="1"/>
      <c r="H293" s="1"/>
      <c r="I293" s="1"/>
      <c r="J293" s="1"/>
      <c r="K293" s="1"/>
      <c r="L293" s="1"/>
    </row>
    <row r="294" spans="2:14" ht="12.75" customHeight="1" x14ac:dyDescent="0.2">
      <c r="B294" s="1"/>
      <c r="C294" s="1"/>
      <c r="E294" s="1"/>
      <c r="F294" s="1"/>
      <c r="G294" s="1"/>
      <c r="H294" s="1"/>
      <c r="I294" s="1"/>
      <c r="J294" s="1"/>
      <c r="K294" s="1"/>
      <c r="L294" s="1"/>
    </row>
    <row r="295" spans="2:14" ht="12.75" customHeight="1" x14ac:dyDescent="0.2">
      <c r="B295" s="1"/>
      <c r="C295" s="1"/>
      <c r="E295" s="1"/>
      <c r="F295" s="1"/>
      <c r="G295" s="1"/>
      <c r="H295" s="1"/>
      <c r="I295" s="1"/>
      <c r="J295" s="1"/>
      <c r="K295" s="1"/>
      <c r="L295" s="1"/>
    </row>
    <row r="296" spans="2:14" ht="12.75" customHeight="1" x14ac:dyDescent="0.2">
      <c r="B296" s="1"/>
      <c r="C296" s="1"/>
      <c r="E296" s="1"/>
      <c r="F296" s="1"/>
      <c r="G296" s="1"/>
      <c r="H296" s="1"/>
      <c r="I296" s="1"/>
      <c r="J296" s="1"/>
      <c r="K296" s="1"/>
      <c r="L296" s="1"/>
    </row>
    <row r="297" spans="2:14" ht="12.75" customHeight="1" x14ac:dyDescent="0.2">
      <c r="B297" s="1"/>
      <c r="C297" s="1"/>
      <c r="E297" s="1"/>
      <c r="F297" s="1"/>
      <c r="G297" s="1"/>
      <c r="H297" s="1"/>
      <c r="I297" s="1"/>
      <c r="J297" s="1"/>
      <c r="K297" s="1"/>
      <c r="L297" s="1"/>
    </row>
    <row r="298" spans="2:14" ht="12.75" customHeight="1" x14ac:dyDescent="0.2">
      <c r="B298" s="1"/>
      <c r="C298" s="1"/>
      <c r="E298" s="1"/>
      <c r="F298" s="3"/>
      <c r="N298" s="3"/>
    </row>
    <row r="299" spans="2:14" ht="12.75" customHeight="1" x14ac:dyDescent="0.2">
      <c r="B299" s="1"/>
      <c r="C299" s="1"/>
      <c r="E299" s="1"/>
      <c r="F299" s="3"/>
      <c r="N299" s="3"/>
    </row>
    <row r="300" spans="2:14" ht="12.75" customHeight="1" x14ac:dyDescent="0.2">
      <c r="B300" s="1"/>
      <c r="C300" s="1"/>
      <c r="E300" s="1"/>
      <c r="F300" s="3"/>
      <c r="N300" s="3"/>
    </row>
    <row r="301" spans="2:14" ht="12.75" customHeight="1" x14ac:dyDescent="0.2">
      <c r="B301" s="1"/>
      <c r="C301" s="1"/>
      <c r="E301" s="1"/>
      <c r="F301" s="3"/>
      <c r="N301" s="3"/>
    </row>
    <row r="302" spans="2:14" ht="12.75" customHeight="1" x14ac:dyDescent="0.2">
      <c r="B302" s="1"/>
      <c r="C302" s="1"/>
      <c r="E302" s="1"/>
      <c r="F302" s="3"/>
      <c r="N302" s="3"/>
    </row>
    <row r="303" spans="2:14" ht="12.75" customHeight="1" x14ac:dyDescent="0.2">
      <c r="B303" s="1"/>
      <c r="C303" s="1"/>
      <c r="E303" s="1"/>
      <c r="F303" s="3"/>
      <c r="N303" s="3"/>
    </row>
    <row r="304" spans="2:14" ht="12.75" customHeight="1" x14ac:dyDescent="0.2">
      <c r="B304" s="1"/>
      <c r="C304" s="1"/>
      <c r="E304" s="1"/>
      <c r="F304" s="3"/>
      <c r="N304" s="3"/>
    </row>
    <row r="305" spans="2:14" ht="12.75" customHeight="1" x14ac:dyDescent="0.2">
      <c r="B305" s="1"/>
      <c r="C305" s="1"/>
      <c r="E305" s="1"/>
      <c r="F305" s="3"/>
      <c r="N305" s="3"/>
    </row>
    <row r="306" spans="2:14" ht="12.75" customHeight="1" x14ac:dyDescent="0.2">
      <c r="B306" s="1"/>
      <c r="C306" s="1"/>
      <c r="E306" s="1"/>
      <c r="F306" s="3"/>
      <c r="N306" s="3"/>
    </row>
    <row r="307" spans="2:14" ht="12.75" customHeight="1" x14ac:dyDescent="0.2">
      <c r="B307" s="1"/>
      <c r="C307" s="1"/>
      <c r="E307" s="1"/>
      <c r="F307" s="3"/>
      <c r="N307" s="3"/>
    </row>
    <row r="308" spans="2:14" ht="12.75" customHeight="1" x14ac:dyDescent="0.2">
      <c r="B308" s="1"/>
      <c r="C308" s="1"/>
      <c r="E308" s="1"/>
      <c r="F308" s="3"/>
      <c r="N308" s="3"/>
    </row>
    <row r="309" spans="2:14" ht="12.75" customHeight="1" x14ac:dyDescent="0.2">
      <c r="B309" s="1"/>
      <c r="C309" s="1"/>
      <c r="E309" s="1"/>
      <c r="F309" s="3"/>
      <c r="N309" s="3"/>
    </row>
    <row r="310" spans="2:14" ht="12.75" customHeight="1" x14ac:dyDescent="0.2">
      <c r="B310" s="1"/>
      <c r="C310" s="1"/>
      <c r="E310" s="1"/>
      <c r="F310" s="3"/>
      <c r="N310" s="3"/>
    </row>
    <row r="311" spans="2:14" ht="12.75" customHeight="1" x14ac:dyDescent="0.2">
      <c r="B311" s="1"/>
      <c r="C311" s="1"/>
      <c r="E311" s="1"/>
      <c r="F311" s="3"/>
      <c r="N311" s="3"/>
    </row>
    <row r="312" spans="2:14" ht="12.75" customHeight="1" x14ac:dyDescent="0.2">
      <c r="B312" s="1"/>
      <c r="C312" s="1"/>
      <c r="E312" s="1"/>
      <c r="F312" s="3"/>
      <c r="N312" s="3"/>
    </row>
    <row r="313" spans="2:14" ht="12.75" customHeight="1" x14ac:dyDescent="0.2">
      <c r="B313" s="1"/>
      <c r="C313" s="1"/>
      <c r="E313" s="1"/>
      <c r="F313" s="3"/>
      <c r="N313" s="3"/>
    </row>
    <row r="314" spans="2:14" ht="12.75" customHeight="1" x14ac:dyDescent="0.2">
      <c r="B314" s="1"/>
      <c r="C314" s="1"/>
      <c r="E314" s="1"/>
      <c r="F314" s="3"/>
      <c r="N314" s="3"/>
    </row>
    <row r="315" spans="2:14" ht="12.75" customHeight="1" x14ac:dyDescent="0.2">
      <c r="B315" s="1"/>
      <c r="C315" s="1"/>
      <c r="E315" s="1"/>
      <c r="F315" s="3"/>
      <c r="N315" s="3"/>
    </row>
    <row r="316" spans="2:14" ht="12.75" customHeight="1" x14ac:dyDescent="0.2">
      <c r="B316" s="1"/>
      <c r="C316" s="1"/>
      <c r="E316" s="1"/>
      <c r="F316" s="3"/>
      <c r="N316" s="3"/>
    </row>
    <row r="317" spans="2:14" ht="12.75" customHeight="1" x14ac:dyDescent="0.2">
      <c r="B317" s="1"/>
      <c r="C317" s="1"/>
      <c r="E317" s="1"/>
      <c r="F317" s="3"/>
      <c r="N317" s="3"/>
    </row>
    <row r="318" spans="2:14" ht="12.75" customHeight="1" x14ac:dyDescent="0.2">
      <c r="B318" s="1"/>
      <c r="C318" s="1"/>
      <c r="E318" s="1"/>
      <c r="F318" s="3"/>
      <c r="N318" s="3"/>
    </row>
    <row r="319" spans="2:14" ht="12.75" customHeight="1" x14ac:dyDescent="0.2">
      <c r="B319" s="1"/>
      <c r="C319" s="1"/>
      <c r="E319" s="1"/>
      <c r="F319" s="3"/>
      <c r="N319" s="3"/>
    </row>
    <row r="320" spans="2:14" ht="12.75" customHeight="1" x14ac:dyDescent="0.2">
      <c r="B320" s="1"/>
      <c r="C320" s="1"/>
      <c r="E320" s="1"/>
      <c r="F320" s="3"/>
      <c r="N320" s="3"/>
    </row>
    <row r="321" spans="2:14" ht="12.75" customHeight="1" x14ac:dyDescent="0.2">
      <c r="B321" s="1"/>
      <c r="C321" s="1"/>
      <c r="E321" s="1"/>
      <c r="F321" s="3"/>
      <c r="N321" s="3"/>
    </row>
    <row r="322" spans="2:14" ht="12.75" customHeight="1" x14ac:dyDescent="0.2">
      <c r="B322" s="1"/>
      <c r="C322" s="1"/>
      <c r="E322" s="1"/>
      <c r="F322" s="3"/>
      <c r="N322" s="3"/>
    </row>
    <row r="323" spans="2:14" ht="12.75" customHeight="1" x14ac:dyDescent="0.2">
      <c r="B323" s="1"/>
      <c r="C323" s="1"/>
      <c r="E323" s="1"/>
      <c r="F323" s="3"/>
      <c r="N323" s="3"/>
    </row>
    <row r="324" spans="2:14" ht="12.75" customHeight="1" x14ac:dyDescent="0.2">
      <c r="B324" s="1"/>
      <c r="C324" s="1"/>
      <c r="E324" s="1"/>
      <c r="F324" s="3"/>
      <c r="N324" s="3"/>
    </row>
    <row r="325" spans="2:14" ht="12.75" customHeight="1" x14ac:dyDescent="0.2">
      <c r="B325" s="1"/>
      <c r="C325" s="1"/>
      <c r="E325" s="1"/>
      <c r="F325" s="3"/>
      <c r="N325" s="3"/>
    </row>
    <row r="326" spans="2:14" ht="12.75" customHeight="1" x14ac:dyDescent="0.2">
      <c r="B326" s="1"/>
      <c r="C326" s="1"/>
      <c r="E326" s="1"/>
      <c r="F326" s="3"/>
      <c r="N326" s="3"/>
    </row>
    <row r="327" spans="2:14" ht="12.75" customHeight="1" x14ac:dyDescent="0.2">
      <c r="B327" s="1"/>
      <c r="C327" s="1"/>
      <c r="E327" s="1"/>
      <c r="F327" s="3"/>
      <c r="N327" s="3"/>
    </row>
    <row r="328" spans="2:14" ht="12.75" customHeight="1" x14ac:dyDescent="0.2">
      <c r="B328" s="1"/>
      <c r="C328" s="1"/>
      <c r="E328" s="1"/>
      <c r="F328" s="3"/>
      <c r="N328" s="3"/>
    </row>
    <row r="329" spans="2:14" ht="12.75" customHeight="1" x14ac:dyDescent="0.2">
      <c r="B329" s="1"/>
      <c r="C329" s="1"/>
      <c r="E329" s="1"/>
      <c r="F329" s="3"/>
      <c r="N329" s="3"/>
    </row>
    <row r="330" spans="2:14" ht="12.75" customHeight="1" x14ac:dyDescent="0.2">
      <c r="B330" s="1"/>
      <c r="C330" s="1"/>
      <c r="E330" s="1"/>
      <c r="F330" s="3"/>
      <c r="N330" s="3"/>
    </row>
    <row r="331" spans="2:14" ht="12.75" customHeight="1" x14ac:dyDescent="0.2">
      <c r="B331" s="1"/>
      <c r="C331" s="1"/>
      <c r="E331" s="1"/>
      <c r="F331" s="3"/>
      <c r="N331" s="3"/>
    </row>
    <row r="332" spans="2:14" ht="12.75" customHeight="1" x14ac:dyDescent="0.2">
      <c r="B332" s="1"/>
      <c r="C332" s="1"/>
      <c r="E332" s="1"/>
      <c r="F332" s="3"/>
      <c r="N332" s="3"/>
    </row>
    <row r="333" spans="2:14" ht="12.75" customHeight="1" x14ac:dyDescent="0.2">
      <c r="B333" s="1"/>
      <c r="C333" s="1"/>
      <c r="E333" s="1"/>
      <c r="F333" s="3"/>
      <c r="N333" s="3"/>
    </row>
    <row r="334" spans="2:14" ht="12.75" customHeight="1" x14ac:dyDescent="0.2">
      <c r="B334" s="1"/>
      <c r="C334" s="1"/>
      <c r="E334" s="1"/>
      <c r="F334" s="3"/>
      <c r="N334" s="3"/>
    </row>
    <row r="335" spans="2:14" ht="12.75" customHeight="1" x14ac:dyDescent="0.2">
      <c r="B335" s="1"/>
      <c r="C335" s="1"/>
      <c r="E335" s="1"/>
      <c r="F335" s="3"/>
      <c r="N335" s="3"/>
    </row>
    <row r="336" spans="2:14" ht="12.75" customHeight="1" x14ac:dyDescent="0.2">
      <c r="B336" s="1"/>
      <c r="C336" s="1"/>
      <c r="E336" s="1"/>
      <c r="F336" s="3"/>
      <c r="N336" s="3"/>
    </row>
    <row r="337" spans="2:14" ht="12.75" customHeight="1" x14ac:dyDescent="0.2">
      <c r="B337" s="1"/>
      <c r="C337" s="1"/>
      <c r="E337" s="1"/>
      <c r="F337" s="3"/>
      <c r="N337" s="3"/>
    </row>
    <row r="338" spans="2:14" ht="12.75" customHeight="1" x14ac:dyDescent="0.2">
      <c r="B338" s="1"/>
      <c r="C338" s="1"/>
      <c r="E338" s="1"/>
      <c r="F338" s="3"/>
      <c r="N338" s="3"/>
    </row>
    <row r="339" spans="2:14" ht="12.75" customHeight="1" x14ac:dyDescent="0.2">
      <c r="B339" s="1"/>
      <c r="C339" s="1"/>
      <c r="E339" s="1"/>
      <c r="F339" s="3"/>
      <c r="N339" s="3"/>
    </row>
    <row r="340" spans="2:14" ht="12.75" customHeight="1" x14ac:dyDescent="0.2">
      <c r="B340" s="1"/>
      <c r="C340" s="1"/>
      <c r="E340" s="1"/>
      <c r="F340" s="3"/>
      <c r="N340" s="3"/>
    </row>
    <row r="341" spans="2:14" ht="12.75" customHeight="1" x14ac:dyDescent="0.2">
      <c r="B341" s="1"/>
      <c r="C341" s="1"/>
      <c r="E341" s="1"/>
      <c r="F341" s="3"/>
      <c r="N341" s="3"/>
    </row>
    <row r="342" spans="2:14" ht="12.75" customHeight="1" x14ac:dyDescent="0.2">
      <c r="B342" s="1"/>
      <c r="C342" s="1"/>
      <c r="E342" s="1"/>
      <c r="F342" s="3"/>
      <c r="N342" s="3"/>
    </row>
    <row r="343" spans="2:14" ht="12.75" customHeight="1" x14ac:dyDescent="0.2">
      <c r="B343" s="1"/>
      <c r="C343" s="1"/>
      <c r="E343" s="1"/>
      <c r="F343" s="3"/>
      <c r="N343" s="3"/>
    </row>
    <row r="344" spans="2:14" ht="12.75" customHeight="1" x14ac:dyDescent="0.2">
      <c r="B344" s="1"/>
      <c r="C344" s="1"/>
      <c r="E344" s="1"/>
      <c r="F344" s="3"/>
      <c r="N344" s="3"/>
    </row>
    <row r="345" spans="2:14" ht="12.75" customHeight="1" x14ac:dyDescent="0.2">
      <c r="B345" s="1"/>
      <c r="C345" s="1"/>
      <c r="E345" s="1"/>
      <c r="F345" s="3"/>
      <c r="N345" s="3"/>
    </row>
    <row r="346" spans="2:14" ht="12.75" customHeight="1" x14ac:dyDescent="0.2">
      <c r="B346" s="1"/>
      <c r="C346" s="1"/>
      <c r="E346" s="1"/>
      <c r="F346" s="3"/>
      <c r="N346" s="3"/>
    </row>
    <row r="347" spans="2:14" ht="12.75" customHeight="1" x14ac:dyDescent="0.2">
      <c r="B347" s="1"/>
      <c r="C347" s="1"/>
      <c r="E347" s="1"/>
      <c r="F347" s="3"/>
      <c r="N347" s="3"/>
    </row>
    <row r="348" spans="2:14" ht="12.75" customHeight="1" x14ac:dyDescent="0.2">
      <c r="B348" s="1"/>
      <c r="C348" s="1"/>
      <c r="E348" s="1"/>
      <c r="F348" s="3"/>
      <c r="N348" s="3"/>
    </row>
    <row r="349" spans="2:14" ht="12.75" customHeight="1" x14ac:dyDescent="0.2">
      <c r="B349" s="1"/>
      <c r="C349" s="1"/>
      <c r="E349" s="1"/>
      <c r="F349" s="3"/>
      <c r="N349" s="3"/>
    </row>
    <row r="350" spans="2:14" ht="12.75" customHeight="1" x14ac:dyDescent="0.2">
      <c r="B350" s="1"/>
      <c r="C350" s="1"/>
      <c r="E350" s="1"/>
      <c r="F350" s="3"/>
      <c r="N350" s="3"/>
    </row>
    <row r="351" spans="2:14" ht="12.75" customHeight="1" x14ac:dyDescent="0.2">
      <c r="B351" s="1"/>
      <c r="C351" s="1"/>
      <c r="E351" s="1"/>
      <c r="F351" s="3"/>
      <c r="N351" s="3"/>
    </row>
    <row r="352" spans="2:14" ht="12.75" customHeight="1" x14ac:dyDescent="0.2">
      <c r="B352" s="1"/>
      <c r="C352" s="1"/>
      <c r="E352" s="1"/>
      <c r="F352" s="3"/>
      <c r="N352" s="3"/>
    </row>
    <row r="353" spans="2:14" ht="12.75" customHeight="1" x14ac:dyDescent="0.2">
      <c r="B353" s="1"/>
      <c r="C353" s="1"/>
      <c r="E353" s="1"/>
      <c r="F353" s="3"/>
      <c r="N353" s="3"/>
    </row>
    <row r="354" spans="2:14" ht="12.75" customHeight="1" x14ac:dyDescent="0.2">
      <c r="B354" s="1"/>
      <c r="C354" s="1"/>
      <c r="E354" s="1"/>
      <c r="F354" s="3"/>
      <c r="N354" s="3"/>
    </row>
    <row r="355" spans="2:14" ht="12.75" customHeight="1" x14ac:dyDescent="0.2">
      <c r="B355" s="1"/>
      <c r="C355" s="1"/>
      <c r="E355" s="1"/>
      <c r="F355" s="3"/>
      <c r="N355" s="3"/>
    </row>
    <row r="356" spans="2:14" ht="12.75" customHeight="1" x14ac:dyDescent="0.2">
      <c r="B356" s="1"/>
      <c r="C356" s="1"/>
      <c r="E356" s="1"/>
      <c r="F356" s="3"/>
      <c r="N356" s="3"/>
    </row>
    <row r="357" spans="2:14" ht="12.75" customHeight="1" x14ac:dyDescent="0.2">
      <c r="B357" s="1"/>
      <c r="C357" s="1"/>
      <c r="E357" s="1"/>
      <c r="F357" s="3"/>
      <c r="N357" s="3"/>
    </row>
    <row r="358" spans="2:14" ht="12.75" customHeight="1" x14ac:dyDescent="0.2">
      <c r="B358" s="1"/>
      <c r="C358" s="1"/>
      <c r="E358" s="1"/>
      <c r="F358" s="3"/>
      <c r="N358" s="3"/>
    </row>
    <row r="359" spans="2:14" ht="12.75" customHeight="1" x14ac:dyDescent="0.2">
      <c r="B359" s="1"/>
      <c r="C359" s="1"/>
      <c r="E359" s="1"/>
      <c r="F359" s="3"/>
      <c r="N359" s="3"/>
    </row>
    <row r="360" spans="2:14" ht="12.75" customHeight="1" x14ac:dyDescent="0.2">
      <c r="B360" s="1"/>
      <c r="C360" s="1"/>
      <c r="E360" s="1"/>
      <c r="F360" s="3"/>
      <c r="N360" s="3"/>
    </row>
    <row r="361" spans="2:14" ht="12.75" customHeight="1" x14ac:dyDescent="0.2">
      <c r="B361" s="1"/>
      <c r="C361" s="1"/>
      <c r="E361" s="1"/>
      <c r="F361" s="3"/>
      <c r="N361" s="3"/>
    </row>
    <row r="362" spans="2:14" ht="12.75" customHeight="1" x14ac:dyDescent="0.2">
      <c r="B362" s="1"/>
      <c r="C362" s="1"/>
      <c r="E362" s="1"/>
    </row>
    <row r="363" spans="2:14" ht="12.75" customHeight="1" x14ac:dyDescent="0.2">
      <c r="B363" s="1"/>
      <c r="C363" s="1"/>
      <c r="E363" s="1"/>
    </row>
    <row r="364" spans="2:14" ht="12.75" customHeight="1" x14ac:dyDescent="0.2">
      <c r="B364" s="1"/>
      <c r="C364" s="1"/>
      <c r="E364" s="1"/>
    </row>
    <row r="365" spans="2:14" ht="12.75" customHeight="1" x14ac:dyDescent="0.2">
      <c r="B365" s="1"/>
      <c r="C365" s="1"/>
      <c r="E365" s="1"/>
    </row>
    <row r="366" spans="2:14" ht="12.75" customHeight="1" x14ac:dyDescent="0.2">
      <c r="B366" s="1"/>
      <c r="C366" s="1"/>
      <c r="E366" s="1"/>
    </row>
    <row r="367" spans="2:14" ht="12.75" customHeight="1" x14ac:dyDescent="0.2">
      <c r="B367" s="1"/>
      <c r="C367" s="1"/>
      <c r="E367" s="1"/>
    </row>
    <row r="368" spans="2:14" ht="12.75" customHeight="1" x14ac:dyDescent="0.2">
      <c r="B368" s="1"/>
      <c r="C368" s="1"/>
      <c r="E368" s="1"/>
    </row>
    <row r="369" spans="2:12" ht="12.75" customHeight="1" x14ac:dyDescent="0.2">
      <c r="B369" s="1"/>
      <c r="C369" s="1"/>
      <c r="E369" s="1"/>
    </row>
    <row r="370" spans="2:12" ht="12.75" customHeight="1" x14ac:dyDescent="0.2">
      <c r="B370" s="1"/>
      <c r="C370" s="1"/>
      <c r="E370" s="1"/>
    </row>
    <row r="371" spans="2:12" ht="12.75" customHeight="1" x14ac:dyDescent="0.2">
      <c r="B371" s="1"/>
      <c r="C371" s="1"/>
      <c r="E371" s="1"/>
    </row>
    <row r="372" spans="2:12" ht="12.75" customHeight="1" x14ac:dyDescent="0.2">
      <c r="B372" s="1"/>
      <c r="C372" s="1"/>
      <c r="E372" s="1"/>
    </row>
    <row r="373" spans="2:12" ht="12.75" customHeight="1" x14ac:dyDescent="0.2">
      <c r="B373" s="1"/>
      <c r="C373" s="1"/>
      <c r="E373" s="1"/>
    </row>
    <row r="374" spans="2:12" ht="12.75" customHeight="1" x14ac:dyDescent="0.2">
      <c r="B374" s="1"/>
      <c r="C374" s="1"/>
      <c r="E374" s="1"/>
    </row>
    <row r="375" spans="2:12" ht="12.75" customHeight="1" x14ac:dyDescent="0.2">
      <c r="B375" s="1"/>
      <c r="C375" s="1"/>
      <c r="E375" s="1"/>
    </row>
    <row r="376" spans="2:12" ht="12.75" customHeight="1" x14ac:dyDescent="0.2">
      <c r="B376" s="1"/>
      <c r="C376" s="1"/>
      <c r="E376" s="1"/>
    </row>
    <row r="377" spans="2:12" ht="12.75" customHeight="1" x14ac:dyDescent="0.2">
      <c r="B377" s="1"/>
      <c r="C377" s="1"/>
      <c r="E377" s="1"/>
    </row>
    <row r="378" spans="2:12" ht="12.75" customHeight="1" x14ac:dyDescent="0.2">
      <c r="B378" s="1"/>
      <c r="C378" s="1"/>
      <c r="E378" s="1"/>
    </row>
    <row r="379" spans="2:12" ht="12.75" customHeight="1" x14ac:dyDescent="0.2">
      <c r="B379" s="1"/>
      <c r="C379" s="1"/>
      <c r="E379" s="1"/>
    </row>
    <row r="380" spans="2:12" ht="12.75" customHeight="1" x14ac:dyDescent="0.2">
      <c r="B380" s="1"/>
      <c r="C380" s="1"/>
      <c r="E380" s="1"/>
    </row>
    <row r="381" spans="2:12" ht="12.75" customHeight="1" x14ac:dyDescent="0.2">
      <c r="B381" s="1"/>
      <c r="C381" s="1"/>
      <c r="E381" s="1"/>
    </row>
    <row r="382" spans="2:12" ht="12.75" customHeight="1" x14ac:dyDescent="0.2">
      <c r="B382" s="1"/>
      <c r="C382" s="1"/>
      <c r="E382" s="1"/>
    </row>
    <row r="383" spans="2:12" ht="12.75" customHeight="1" x14ac:dyDescent="0.2">
      <c r="B383" s="1"/>
      <c r="C383" s="1"/>
      <c r="E383" s="1"/>
      <c r="G383" s="1"/>
      <c r="H383" s="1"/>
      <c r="I383" s="1"/>
      <c r="J383" s="1"/>
      <c r="K383" s="1"/>
      <c r="L383" s="1"/>
    </row>
    <row r="384" spans="2:12" ht="12.75" customHeight="1" x14ac:dyDescent="0.2">
      <c r="B384" s="1"/>
      <c r="C384" s="1"/>
      <c r="E384" s="1"/>
      <c r="G384" s="1"/>
      <c r="H384" s="1"/>
      <c r="I384" s="1"/>
      <c r="J384" s="1"/>
      <c r="K384" s="1"/>
      <c r="L384" s="1"/>
    </row>
    <row r="385" spans="2:12" ht="12.75" customHeight="1" x14ac:dyDescent="0.2">
      <c r="B385" s="1"/>
      <c r="C385" s="1"/>
      <c r="E385" s="1"/>
      <c r="G385" s="1"/>
      <c r="H385" s="1"/>
      <c r="I385" s="1"/>
      <c r="J385" s="1"/>
      <c r="K385" s="1"/>
      <c r="L385" s="1"/>
    </row>
    <row r="386" spans="2:12" ht="12.75" customHeight="1" x14ac:dyDescent="0.2">
      <c r="B386" s="1"/>
      <c r="C386" s="1"/>
      <c r="E386" s="1"/>
      <c r="G386" s="1"/>
      <c r="H386" s="1"/>
      <c r="I386" s="1"/>
      <c r="J386" s="1"/>
      <c r="K386" s="1"/>
      <c r="L386" s="1"/>
    </row>
    <row r="387" spans="2:12" ht="12.75" customHeight="1" x14ac:dyDescent="0.2">
      <c r="B387" s="1"/>
      <c r="C387" s="1"/>
      <c r="E387" s="1"/>
      <c r="G387" s="1"/>
      <c r="H387" s="1"/>
      <c r="I387" s="1"/>
      <c r="J387" s="1"/>
      <c r="K387" s="1"/>
      <c r="L387" s="1"/>
    </row>
    <row r="388" spans="2:12" ht="12.75" customHeight="1" x14ac:dyDescent="0.2">
      <c r="B388" s="1"/>
      <c r="C388" s="1"/>
      <c r="E388" s="1"/>
      <c r="G388" s="1"/>
      <c r="H388" s="1"/>
      <c r="I388" s="1"/>
      <c r="J388" s="1"/>
      <c r="K388" s="1"/>
      <c r="L388" s="1"/>
    </row>
    <row r="389" spans="2:12" ht="12.75" customHeight="1" x14ac:dyDescent="0.2">
      <c r="B389" s="1"/>
      <c r="C389" s="1"/>
      <c r="E389" s="1"/>
      <c r="G389" s="1"/>
      <c r="H389" s="1"/>
      <c r="I389" s="1"/>
      <c r="J389" s="1"/>
      <c r="K389" s="1"/>
      <c r="L389" s="1"/>
    </row>
    <row r="390" spans="2:12" ht="12.75" customHeight="1" x14ac:dyDescent="0.2">
      <c r="B390" s="1"/>
      <c r="C390" s="1"/>
      <c r="E390" s="1"/>
      <c r="G390" s="1"/>
      <c r="H390" s="1"/>
      <c r="I390" s="1"/>
      <c r="J390" s="1"/>
      <c r="K390" s="1"/>
      <c r="L390" s="1"/>
    </row>
    <row r="391" spans="2:12" ht="12.75" customHeight="1" x14ac:dyDescent="0.2">
      <c r="B391" s="1"/>
      <c r="C391" s="1"/>
      <c r="E391" s="1"/>
      <c r="G391" s="1"/>
      <c r="H391" s="1"/>
      <c r="I391" s="1"/>
      <c r="J391" s="1"/>
      <c r="K391" s="1"/>
      <c r="L391" s="1"/>
    </row>
    <row r="392" spans="2:12" ht="12.75" customHeight="1" x14ac:dyDescent="0.2">
      <c r="B392" s="1"/>
      <c r="C392" s="1"/>
      <c r="E392" s="1"/>
      <c r="G392" s="1"/>
      <c r="H392" s="1"/>
      <c r="I392" s="1"/>
      <c r="J392" s="1"/>
      <c r="K392" s="1"/>
      <c r="L392" s="1"/>
    </row>
    <row r="393" spans="2:12" ht="12.75" customHeight="1" x14ac:dyDescent="0.2">
      <c r="B393" s="1"/>
      <c r="C393" s="1"/>
      <c r="E393" s="1"/>
      <c r="G393" s="1"/>
      <c r="H393" s="1"/>
      <c r="I393" s="1"/>
      <c r="J393" s="1"/>
      <c r="K393" s="1"/>
      <c r="L393" s="1"/>
    </row>
    <row r="394" spans="2:12" ht="12.75" customHeight="1" x14ac:dyDescent="0.2">
      <c r="B394" s="1"/>
      <c r="C394" s="1"/>
      <c r="E394" s="1"/>
      <c r="G394" s="1"/>
      <c r="H394" s="1"/>
      <c r="I394" s="1"/>
      <c r="J394" s="1"/>
      <c r="K394" s="1"/>
      <c r="L394" s="1"/>
    </row>
    <row r="395" spans="2:12" ht="12.75" customHeight="1" x14ac:dyDescent="0.2">
      <c r="B395" s="1"/>
      <c r="C395" s="1"/>
      <c r="E395" s="1"/>
      <c r="G395" s="1"/>
      <c r="H395" s="1"/>
      <c r="I395" s="1"/>
      <c r="J395" s="1"/>
      <c r="K395" s="1"/>
      <c r="L395" s="1"/>
    </row>
    <row r="396" spans="2:12" ht="12.75" customHeight="1" x14ac:dyDescent="0.2">
      <c r="B396" s="1"/>
      <c r="C396" s="1"/>
      <c r="E396" s="1"/>
      <c r="G396" s="1"/>
      <c r="H396" s="1"/>
      <c r="I396" s="1"/>
      <c r="J396" s="1"/>
      <c r="K396" s="1"/>
      <c r="L396" s="1"/>
    </row>
    <row r="397" spans="2:12" ht="12.75" customHeight="1" x14ac:dyDescent="0.2">
      <c r="B397" s="1"/>
      <c r="C397" s="1"/>
      <c r="E397" s="1"/>
      <c r="G397" s="1"/>
      <c r="H397" s="1"/>
      <c r="I397" s="1"/>
      <c r="J397" s="1"/>
      <c r="K397" s="1"/>
      <c r="L397" s="1"/>
    </row>
    <row r="398" spans="2:12" ht="12.75" customHeight="1" x14ac:dyDescent="0.2">
      <c r="B398" s="1"/>
      <c r="C398" s="1"/>
      <c r="E398" s="1"/>
      <c r="G398" s="1"/>
      <c r="H398" s="1"/>
      <c r="I398" s="1"/>
      <c r="J398" s="1"/>
      <c r="K398" s="1"/>
      <c r="L398" s="1"/>
    </row>
    <row r="399" spans="2:12" ht="12.75" customHeight="1" x14ac:dyDescent="0.2">
      <c r="B399" s="1"/>
      <c r="C399" s="1"/>
      <c r="E399" s="1"/>
      <c r="G399" s="1"/>
      <c r="H399" s="1"/>
      <c r="I399" s="1"/>
      <c r="J399" s="1"/>
      <c r="K399" s="1"/>
      <c r="L399" s="1"/>
    </row>
    <row r="400" spans="2:12" ht="12.75" customHeight="1" x14ac:dyDescent="0.2">
      <c r="B400" s="1"/>
      <c r="C400" s="1"/>
      <c r="E400" s="1"/>
      <c r="G400" s="1"/>
      <c r="H400" s="1"/>
      <c r="I400" s="1"/>
      <c r="J400" s="1"/>
      <c r="K400" s="1"/>
      <c r="L400" s="1"/>
    </row>
    <row r="401" spans="2:12" ht="12.75" customHeight="1" x14ac:dyDescent="0.2">
      <c r="B401" s="1"/>
      <c r="C401" s="1"/>
      <c r="E401" s="1"/>
      <c r="G401" s="1"/>
      <c r="H401" s="1"/>
      <c r="I401" s="1"/>
      <c r="J401" s="1"/>
      <c r="K401" s="1"/>
      <c r="L401" s="1"/>
    </row>
    <row r="402" spans="2:12" ht="12.75" customHeight="1" x14ac:dyDescent="0.2">
      <c r="B402" s="1"/>
      <c r="C402" s="1"/>
      <c r="E402" s="1"/>
      <c r="G402" s="1"/>
      <c r="H402" s="1"/>
      <c r="I402" s="1"/>
      <c r="J402" s="1"/>
      <c r="K402" s="1"/>
      <c r="L402" s="1"/>
    </row>
    <row r="403" spans="2:12" ht="12.75" customHeight="1" x14ac:dyDescent="0.2">
      <c r="B403" s="1"/>
      <c r="C403" s="1"/>
      <c r="E403" s="1"/>
      <c r="G403" s="1"/>
      <c r="H403" s="1"/>
      <c r="I403" s="1"/>
      <c r="J403" s="1"/>
      <c r="K403" s="1"/>
      <c r="L403" s="1"/>
    </row>
    <row r="404" spans="2:12" ht="12.75" customHeight="1" x14ac:dyDescent="0.2">
      <c r="B404" s="1"/>
      <c r="C404" s="1"/>
      <c r="E404" s="1"/>
      <c r="G404" s="1"/>
      <c r="H404" s="1"/>
      <c r="I404" s="1"/>
      <c r="J404" s="1"/>
      <c r="K404" s="1"/>
      <c r="L404" s="1"/>
    </row>
    <row r="405" spans="2:12" ht="12.75" customHeight="1" x14ac:dyDescent="0.2">
      <c r="B405" s="1"/>
      <c r="C405" s="1"/>
      <c r="E405" s="1"/>
      <c r="G405" s="1"/>
      <c r="H405" s="1"/>
      <c r="I405" s="1"/>
      <c r="J405" s="1"/>
      <c r="K405" s="1"/>
      <c r="L405" s="1"/>
    </row>
    <row r="406" spans="2:12" ht="12.75" customHeight="1" x14ac:dyDescent="0.2">
      <c r="B406" s="1"/>
      <c r="C406" s="1"/>
      <c r="E406" s="1"/>
      <c r="G406" s="1"/>
      <c r="H406" s="1"/>
      <c r="I406" s="1"/>
      <c r="J406" s="1"/>
      <c r="K406" s="1"/>
      <c r="L406" s="1"/>
    </row>
    <row r="407" spans="2:12" ht="12.75" customHeight="1" x14ac:dyDescent="0.2">
      <c r="B407" s="1"/>
      <c r="C407" s="1"/>
      <c r="E407" s="1"/>
      <c r="G407" s="1"/>
      <c r="H407" s="1"/>
      <c r="I407" s="1"/>
      <c r="J407" s="1"/>
      <c r="K407" s="1"/>
      <c r="L407" s="1"/>
    </row>
    <row r="408" spans="2:12" ht="12.75" customHeight="1" x14ac:dyDescent="0.2">
      <c r="B408" s="1"/>
      <c r="C408" s="1"/>
      <c r="E408" s="1"/>
      <c r="G408" s="1"/>
      <c r="H408" s="1"/>
      <c r="I408" s="1"/>
      <c r="J408" s="1"/>
      <c r="K408" s="1"/>
      <c r="L408" s="1"/>
    </row>
    <row r="409" spans="2:12" ht="12.75" customHeight="1" x14ac:dyDescent="0.2">
      <c r="B409" s="1"/>
      <c r="C409" s="1"/>
      <c r="E409" s="1"/>
      <c r="G409" s="1"/>
      <c r="H409" s="1"/>
      <c r="I409" s="1"/>
      <c r="J409" s="1"/>
      <c r="K409" s="1"/>
      <c r="L409" s="1"/>
    </row>
    <row r="410" spans="2:12" ht="12.75" customHeight="1" x14ac:dyDescent="0.2">
      <c r="B410" s="1"/>
      <c r="C410" s="1"/>
      <c r="E410" s="1"/>
      <c r="G410" s="1"/>
      <c r="H410" s="1"/>
      <c r="I410" s="1"/>
      <c r="J410" s="1"/>
      <c r="K410" s="1"/>
      <c r="L410" s="1"/>
    </row>
    <row r="411" spans="2:12" ht="12.75" customHeight="1" x14ac:dyDescent="0.2">
      <c r="B411" s="1"/>
      <c r="C411" s="1"/>
      <c r="E411" s="1"/>
      <c r="G411" s="1"/>
      <c r="H411" s="1"/>
      <c r="I411" s="1"/>
      <c r="J411" s="1"/>
      <c r="K411" s="1"/>
      <c r="L411" s="1"/>
    </row>
    <row r="412" spans="2:12" ht="12.75" customHeight="1" x14ac:dyDescent="0.2">
      <c r="B412" s="1"/>
      <c r="C412" s="1"/>
      <c r="E412" s="1"/>
      <c r="G412" s="1"/>
      <c r="H412" s="1"/>
      <c r="I412" s="1"/>
      <c r="J412" s="1"/>
      <c r="K412" s="1"/>
      <c r="L412" s="1"/>
    </row>
    <row r="413" spans="2:12" ht="12.75" customHeight="1" x14ac:dyDescent="0.2">
      <c r="B413" s="1"/>
      <c r="C413" s="1"/>
      <c r="E413" s="1"/>
      <c r="G413" s="1"/>
      <c r="H413" s="1"/>
      <c r="I413" s="1"/>
      <c r="J413" s="1"/>
      <c r="K413" s="1"/>
      <c r="L413" s="1"/>
    </row>
    <row r="414" spans="2:12" ht="12.75" customHeight="1" x14ac:dyDescent="0.2">
      <c r="B414" s="1"/>
      <c r="C414" s="1"/>
      <c r="E414" s="1"/>
      <c r="G414" s="1"/>
      <c r="H414" s="1"/>
      <c r="I414" s="1"/>
      <c r="J414" s="1"/>
      <c r="K414" s="1"/>
      <c r="L414" s="1"/>
    </row>
    <row r="415" spans="2:12" ht="12.75" customHeight="1" x14ac:dyDescent="0.2">
      <c r="B415" s="1"/>
      <c r="C415" s="1"/>
      <c r="E415" s="1"/>
      <c r="G415" s="1"/>
      <c r="H415" s="1"/>
      <c r="I415" s="1"/>
      <c r="J415" s="1"/>
      <c r="K415" s="1"/>
      <c r="L415" s="1"/>
    </row>
    <row r="416" spans="2:12" ht="12.75" customHeight="1" x14ac:dyDescent="0.2">
      <c r="B416" s="1"/>
      <c r="C416" s="1"/>
      <c r="E416" s="1"/>
      <c r="G416" s="1"/>
      <c r="H416" s="1"/>
      <c r="I416" s="1"/>
      <c r="J416" s="1"/>
      <c r="K416" s="1"/>
      <c r="L416" s="1"/>
    </row>
    <row r="417" spans="2:12" ht="12.75" customHeight="1" x14ac:dyDescent="0.2">
      <c r="B417" s="1"/>
      <c r="C417" s="1"/>
      <c r="E417" s="1"/>
      <c r="G417" s="1"/>
      <c r="H417" s="1"/>
      <c r="I417" s="1"/>
      <c r="J417" s="1"/>
      <c r="K417" s="1"/>
      <c r="L417" s="1"/>
    </row>
    <row r="418" spans="2:12" ht="12.75" customHeight="1" x14ac:dyDescent="0.2">
      <c r="B418" s="1"/>
      <c r="C418" s="1"/>
      <c r="E418" s="1"/>
      <c r="G418" s="1"/>
      <c r="H418" s="1"/>
      <c r="I418" s="1"/>
      <c r="J418" s="1"/>
      <c r="K418" s="1"/>
      <c r="L418" s="1"/>
    </row>
    <row r="419" spans="2:12" ht="12.75" customHeight="1" x14ac:dyDescent="0.2">
      <c r="B419" s="1"/>
      <c r="C419" s="1"/>
      <c r="E419" s="1"/>
      <c r="G419" s="1"/>
      <c r="H419" s="1"/>
      <c r="I419" s="1"/>
      <c r="J419" s="1"/>
      <c r="K419" s="1"/>
      <c r="L419" s="1"/>
    </row>
    <row r="420" spans="2:12" ht="12.75" customHeight="1" x14ac:dyDescent="0.2">
      <c r="B420" s="1"/>
      <c r="C420" s="1"/>
      <c r="E420" s="1"/>
      <c r="G420" s="1"/>
      <c r="H420" s="1"/>
      <c r="I420" s="1"/>
      <c r="J420" s="1"/>
      <c r="K420" s="1"/>
      <c r="L420" s="1"/>
    </row>
    <row r="421" spans="2:12" ht="12.75" customHeight="1" x14ac:dyDescent="0.2">
      <c r="B421" s="1"/>
      <c r="C421" s="1"/>
      <c r="E421" s="1"/>
      <c r="G421" s="1"/>
      <c r="H421" s="1"/>
      <c r="I421" s="1"/>
      <c r="J421" s="1"/>
      <c r="K421" s="1"/>
      <c r="L421" s="1"/>
    </row>
    <row r="422" spans="2:12" ht="12.75" customHeight="1" x14ac:dyDescent="0.2">
      <c r="B422" s="1"/>
      <c r="C422" s="1"/>
      <c r="E422" s="1"/>
      <c r="G422" s="1"/>
      <c r="H422" s="1"/>
      <c r="I422" s="1"/>
      <c r="J422" s="1"/>
      <c r="K422" s="1"/>
      <c r="L422" s="1"/>
    </row>
    <row r="423" spans="2:12" ht="12.75" customHeight="1" x14ac:dyDescent="0.2">
      <c r="B423" s="1"/>
      <c r="C423" s="1"/>
      <c r="E423" s="1"/>
      <c r="G423" s="1"/>
      <c r="H423" s="1"/>
      <c r="I423" s="1"/>
      <c r="J423" s="1"/>
      <c r="K423" s="1"/>
      <c r="L423" s="1"/>
    </row>
    <row r="424" spans="2:12" ht="12.75" customHeight="1" x14ac:dyDescent="0.2">
      <c r="B424" s="1"/>
      <c r="C424" s="1"/>
      <c r="E424" s="1"/>
      <c r="G424" s="1"/>
      <c r="H424" s="1"/>
      <c r="I424" s="1"/>
      <c r="J424" s="1"/>
      <c r="K424" s="1"/>
      <c r="L424" s="1"/>
    </row>
    <row r="425" spans="2:12" ht="12.75" customHeight="1" x14ac:dyDescent="0.2">
      <c r="B425" s="1"/>
      <c r="C425" s="1"/>
      <c r="E425" s="1"/>
      <c r="G425" s="1"/>
      <c r="H425" s="1"/>
      <c r="I425" s="1"/>
      <c r="J425" s="1"/>
      <c r="K425" s="1"/>
      <c r="L425" s="1"/>
    </row>
    <row r="426" spans="2:12" ht="12.75" customHeight="1" x14ac:dyDescent="0.2">
      <c r="B426" s="1"/>
      <c r="C426" s="1"/>
      <c r="E426" s="1"/>
      <c r="G426" s="1"/>
      <c r="H426" s="1"/>
      <c r="I426" s="1"/>
      <c r="J426" s="1"/>
      <c r="K426" s="1"/>
      <c r="L426" s="1"/>
    </row>
    <row r="427" spans="2:12" ht="12.75" customHeight="1" x14ac:dyDescent="0.2">
      <c r="B427" s="1"/>
      <c r="C427" s="1"/>
      <c r="E427" s="1"/>
      <c r="G427" s="1"/>
      <c r="H427" s="1"/>
      <c r="I427" s="1"/>
      <c r="J427" s="1"/>
      <c r="K427" s="1"/>
      <c r="L427" s="1"/>
    </row>
    <row r="428" spans="2:12" ht="12.75" customHeight="1" x14ac:dyDescent="0.2">
      <c r="B428" s="1"/>
      <c r="C428" s="1"/>
      <c r="E428" s="1"/>
      <c r="G428" s="1"/>
      <c r="H428" s="1"/>
      <c r="I428" s="1"/>
      <c r="J428" s="1"/>
      <c r="K428" s="1"/>
      <c r="L428" s="1"/>
    </row>
  </sheetData>
  <mergeCells count="2">
    <mergeCell ref="A1:N1"/>
    <mergeCell ref="A2:N2"/>
  </mergeCells>
  <printOptions horizontalCentered="1" gridLines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131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3763C8-B259-41B3-93A8-A02E26F6B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D642B9-63F9-4D60-AB42-48B294D3512E}">
  <ds:schemaRefs>
    <ds:schemaRef ds:uri="7c889e11-2f3c-4070-9ad9-cc7ef75586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8BA060-2350-4DD9-991C-16DA24721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SAUT</vt:lpstr>
      <vt:lpstr>SAUT!Print_Area</vt:lpstr>
      <vt:lpstr>SAUT!Print_Titles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SAUT 2015-17</dc:title>
  <dc:creator>CharletteM</dc:creator>
  <cp:lastModifiedBy>Chandra Robinson</cp:lastModifiedBy>
  <cp:lastPrinted>2022-05-12T20:31:13Z</cp:lastPrinted>
  <dcterms:created xsi:type="dcterms:W3CDTF">2011-09-01T22:57:05Z</dcterms:created>
  <dcterms:modified xsi:type="dcterms:W3CDTF">2023-05-08T19:20:05Z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